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40" yWindow="600" windowWidth="19320" windowHeight="102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Rekapitulace!$G$28</definedName>
    <definedName name="Dodavka0">Položky!#REF!</definedName>
    <definedName name="HSV">Rekapitulace!$E$28</definedName>
    <definedName name="HSV0">Položky!#REF!</definedName>
    <definedName name="HZS">Rekapitulace!$I$28</definedName>
    <definedName name="HZS0">Položky!#REF!</definedName>
    <definedName name="JKSO">'Krycí list'!$F$4</definedName>
    <definedName name="MJ">'Krycí list'!$G$4</definedName>
    <definedName name="Mont">Rekapitulace!$H$28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Položky!$A$1:$K$404</definedName>
    <definedName name="_xlnm.Print_Area" localSheetId="1">Rekapitulace!$A$1:$I$34</definedName>
    <definedName name="PocetMJ">'Krycí list'!$G$7</definedName>
    <definedName name="Poznamka">'Krycí list'!$B$37</definedName>
    <definedName name="Projektant">'Krycí list'!$C$7</definedName>
    <definedName name="PSV">Rekapitulace!$F$28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Rekapitulace!$H$34</definedName>
    <definedName name="VRNKc">Rekapitulace!$E$33</definedName>
    <definedName name="VRNnazev">Rekapitulace!$A$33</definedName>
    <definedName name="VRNproc">Rekapitulace!$F$33</definedName>
    <definedName name="VRNzakl">Rekapitulace!$G$33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4519"/>
</workbook>
</file>

<file path=xl/calcChain.xml><?xml version="1.0" encoding="utf-8"?>
<calcChain xmlns="http://schemas.openxmlformats.org/spreadsheetml/2006/main">
  <c r="BG402" i="3"/>
  <c r="BF402"/>
  <c r="BE402"/>
  <c r="BC402"/>
  <c r="K402"/>
  <c r="I402"/>
  <c r="G402"/>
  <c r="BD402" s="1"/>
  <c r="BG384"/>
  <c r="BF384"/>
  <c r="BE384"/>
  <c r="BE404" s="1"/>
  <c r="G27" i="2" s="1"/>
  <c r="BC384" i="3"/>
  <c r="K384"/>
  <c r="I384"/>
  <c r="I404" s="1"/>
  <c r="G384"/>
  <c r="BD384" s="1"/>
  <c r="B27" i="2"/>
  <c r="A27"/>
  <c r="BG404" i="3"/>
  <c r="I27" i="2" s="1"/>
  <c r="BF404" i="3"/>
  <c r="H27" i="2" s="1"/>
  <c r="BC404" i="3"/>
  <c r="E27" i="2" s="1"/>
  <c r="K404" i="3"/>
  <c r="G404"/>
  <c r="C404"/>
  <c r="BG380"/>
  <c r="BF380"/>
  <c r="BF382" s="1"/>
  <c r="H26" i="2" s="1"/>
  <c r="BE380" i="3"/>
  <c r="BE382" s="1"/>
  <c r="G26" i="2" s="1"/>
  <c r="BC380" i="3"/>
  <c r="K380"/>
  <c r="I380"/>
  <c r="I382" s="1"/>
  <c r="G380"/>
  <c r="BD380" s="1"/>
  <c r="BD382" s="1"/>
  <c r="F26" i="2" s="1"/>
  <c r="B26"/>
  <c r="A26"/>
  <c r="BG382" i="3"/>
  <c r="I26" i="2" s="1"/>
  <c r="BC382" i="3"/>
  <c r="E26" i="2" s="1"/>
  <c r="K382" i="3"/>
  <c r="G382"/>
  <c r="C382"/>
  <c r="BG377"/>
  <c r="BF377"/>
  <c r="BE377"/>
  <c r="BC377"/>
  <c r="K377"/>
  <c r="I377"/>
  <c r="G377"/>
  <c r="BD377" s="1"/>
  <c r="BG375"/>
  <c r="BF375"/>
  <c r="BE375"/>
  <c r="BC375"/>
  <c r="K375"/>
  <c r="I375"/>
  <c r="G375"/>
  <c r="BD375" s="1"/>
  <c r="BG374"/>
  <c r="BF374"/>
  <c r="BE374"/>
  <c r="BC374"/>
  <c r="K374"/>
  <c r="I374"/>
  <c r="G374"/>
  <c r="BD374" s="1"/>
  <c r="BG371"/>
  <c r="BF371"/>
  <c r="BE371"/>
  <c r="BC371"/>
  <c r="K371"/>
  <c r="I371"/>
  <c r="G371"/>
  <c r="BD371" s="1"/>
  <c r="BG369"/>
  <c r="BF369"/>
  <c r="BE369"/>
  <c r="BC369"/>
  <c r="K369"/>
  <c r="I369"/>
  <c r="G369"/>
  <c r="BD369" s="1"/>
  <c r="BG367"/>
  <c r="BF367"/>
  <c r="BE367"/>
  <c r="BC367"/>
  <c r="K367"/>
  <c r="I367"/>
  <c r="I378" s="1"/>
  <c r="G367"/>
  <c r="BD367" s="1"/>
  <c r="BD378" s="1"/>
  <c r="F25" i="2" s="1"/>
  <c r="B25"/>
  <c r="A25"/>
  <c r="BG378" i="3"/>
  <c r="I25" i="2" s="1"/>
  <c r="BF378" i="3"/>
  <c r="H25" i="2" s="1"/>
  <c r="BC378" i="3"/>
  <c r="E25" i="2" s="1"/>
  <c r="K378" i="3"/>
  <c r="G378"/>
  <c r="C378"/>
  <c r="BG364"/>
  <c r="BF364"/>
  <c r="BE364"/>
  <c r="BC364"/>
  <c r="K364"/>
  <c r="I364"/>
  <c r="G364"/>
  <c r="BD364" s="1"/>
  <c r="BG362"/>
  <c r="BF362"/>
  <c r="BE362"/>
  <c r="BC362"/>
  <c r="K362"/>
  <c r="I362"/>
  <c r="G362"/>
  <c r="BD362" s="1"/>
  <c r="BG358"/>
  <c r="BF358"/>
  <c r="BE358"/>
  <c r="BC358"/>
  <c r="K358"/>
  <c r="I358"/>
  <c r="G358"/>
  <c r="BD358" s="1"/>
  <c r="BG355"/>
  <c r="BF355"/>
  <c r="BE355"/>
  <c r="BC355"/>
  <c r="K355"/>
  <c r="I355"/>
  <c r="G355"/>
  <c r="BD355" s="1"/>
  <c r="BG353"/>
  <c r="BF353"/>
  <c r="BE353"/>
  <c r="BC353"/>
  <c r="K353"/>
  <c r="I353"/>
  <c r="G353"/>
  <c r="BD353" s="1"/>
  <c r="BG344"/>
  <c r="BF344"/>
  <c r="BE344"/>
  <c r="BC344"/>
  <c r="K344"/>
  <c r="I344"/>
  <c r="G344"/>
  <c r="BD344" s="1"/>
  <c r="BG340"/>
  <c r="BF340"/>
  <c r="BE340"/>
  <c r="BC340"/>
  <c r="K340"/>
  <c r="I340"/>
  <c r="G340"/>
  <c r="BD340" s="1"/>
  <c r="BG338"/>
  <c r="BF338"/>
  <c r="BE338"/>
  <c r="BC338"/>
  <c r="K338"/>
  <c r="I338"/>
  <c r="G338"/>
  <c r="BD338" s="1"/>
  <c r="BG335"/>
  <c r="BF335"/>
  <c r="BE335"/>
  <c r="BE365" s="1"/>
  <c r="G24" i="2" s="1"/>
  <c r="BC335" i="3"/>
  <c r="K335"/>
  <c r="I335"/>
  <c r="I365" s="1"/>
  <c r="G335"/>
  <c r="BD335" s="1"/>
  <c r="B24" i="2"/>
  <c r="A24"/>
  <c r="BG365" i="3"/>
  <c r="I24" i="2" s="1"/>
  <c r="BF365" i="3"/>
  <c r="H24" i="2" s="1"/>
  <c r="BC365" i="3"/>
  <c r="E24" i="2" s="1"/>
  <c r="K365" i="3"/>
  <c r="G365"/>
  <c r="C365"/>
  <c r="BG332"/>
  <c r="BF332"/>
  <c r="BE332"/>
  <c r="BC332"/>
  <c r="K332"/>
  <c r="I332"/>
  <c r="G332"/>
  <c r="BD332" s="1"/>
  <c r="BG331"/>
  <c r="BF331"/>
  <c r="BE331"/>
  <c r="BC331"/>
  <c r="K331"/>
  <c r="I331"/>
  <c r="G331"/>
  <c r="BD331" s="1"/>
  <c r="BG330"/>
  <c r="BF330"/>
  <c r="BE330"/>
  <c r="BC330"/>
  <c r="K330"/>
  <c r="I330"/>
  <c r="G330"/>
  <c r="BD330" s="1"/>
  <c r="BG328"/>
  <c r="BF328"/>
  <c r="BE328"/>
  <c r="BC328"/>
  <c r="K328"/>
  <c r="I328"/>
  <c r="G328"/>
  <c r="BD328" s="1"/>
  <c r="BG327"/>
  <c r="BF327"/>
  <c r="BE327"/>
  <c r="BC327"/>
  <c r="K327"/>
  <c r="I327"/>
  <c r="G327"/>
  <c r="BD327" s="1"/>
  <c r="BG325"/>
  <c r="BF325"/>
  <c r="BE325"/>
  <c r="BC325"/>
  <c r="K325"/>
  <c r="I325"/>
  <c r="G325"/>
  <c r="BD325" s="1"/>
  <c r="BG323"/>
  <c r="BF323"/>
  <c r="BE323"/>
  <c r="BE333" s="1"/>
  <c r="G23" i="2" s="1"/>
  <c r="BC323" i="3"/>
  <c r="K323"/>
  <c r="I323"/>
  <c r="I333" s="1"/>
  <c r="G323"/>
  <c r="BD323" s="1"/>
  <c r="BD333" s="1"/>
  <c r="F23" i="2" s="1"/>
  <c r="B23"/>
  <c r="A23"/>
  <c r="BG333" i="3"/>
  <c r="I23" i="2" s="1"/>
  <c r="BF333" i="3"/>
  <c r="H23" i="2" s="1"/>
  <c r="BC333" i="3"/>
  <c r="E23" i="2" s="1"/>
  <c r="K333" i="3"/>
  <c r="G333"/>
  <c r="C333"/>
  <c r="BG320"/>
  <c r="BF320"/>
  <c r="BE320"/>
  <c r="BC320"/>
  <c r="K320"/>
  <c r="I320"/>
  <c r="G320"/>
  <c r="BD320" s="1"/>
  <c r="BG319"/>
  <c r="BF319"/>
  <c r="BE319"/>
  <c r="BC319"/>
  <c r="K319"/>
  <c r="I319"/>
  <c r="G319"/>
  <c r="BD319" s="1"/>
  <c r="BG318"/>
  <c r="BF318"/>
  <c r="BE318"/>
  <c r="BC318"/>
  <c r="K318"/>
  <c r="I318"/>
  <c r="G318"/>
  <c r="BD318" s="1"/>
  <c r="BG317"/>
  <c r="BF317"/>
  <c r="BE317"/>
  <c r="BC317"/>
  <c r="K317"/>
  <c r="I317"/>
  <c r="G317"/>
  <c r="BD317" s="1"/>
  <c r="BG316"/>
  <c r="BF316"/>
  <c r="BE316"/>
  <c r="BC316"/>
  <c r="K316"/>
  <c r="I316"/>
  <c r="G316"/>
  <c r="BD316" s="1"/>
  <c r="BG315"/>
  <c r="BF315"/>
  <c r="BE315"/>
  <c r="BC315"/>
  <c r="K315"/>
  <c r="I315"/>
  <c r="G315"/>
  <c r="BD315" s="1"/>
  <c r="BG314"/>
  <c r="BF314"/>
  <c r="BE314"/>
  <c r="BC314"/>
  <c r="K314"/>
  <c r="I314"/>
  <c r="G314"/>
  <c r="BD314" s="1"/>
  <c r="BG313"/>
  <c r="BF313"/>
  <c r="BE313"/>
  <c r="BC313"/>
  <c r="K313"/>
  <c r="I313"/>
  <c r="G313"/>
  <c r="BD313" s="1"/>
  <c r="BG312"/>
  <c r="BF312"/>
  <c r="BE312"/>
  <c r="BC312"/>
  <c r="K312"/>
  <c r="I312"/>
  <c r="G312"/>
  <c r="BD312" s="1"/>
  <c r="BG311"/>
  <c r="BF311"/>
  <c r="BE311"/>
  <c r="BC311"/>
  <c r="K311"/>
  <c r="I311"/>
  <c r="G311"/>
  <c r="BD311" s="1"/>
  <c r="BG310"/>
  <c r="BF310"/>
  <c r="BE310"/>
  <c r="BC310"/>
  <c r="K310"/>
  <c r="I310"/>
  <c r="G310"/>
  <c r="BD310" s="1"/>
  <c r="BG309"/>
  <c r="BF309"/>
  <c r="BE309"/>
  <c r="BC309"/>
  <c r="K309"/>
  <c r="I309"/>
  <c r="G309"/>
  <c r="BD309" s="1"/>
  <c r="BG308"/>
  <c r="BF308"/>
  <c r="BE308"/>
  <c r="BC308"/>
  <c r="K308"/>
  <c r="I308"/>
  <c r="G308"/>
  <c r="BD308" s="1"/>
  <c r="BG307"/>
  <c r="BF307"/>
  <c r="BE307"/>
  <c r="BC307"/>
  <c r="K307"/>
  <c r="I307"/>
  <c r="G307"/>
  <c r="BD307" s="1"/>
  <c r="BG306"/>
  <c r="BF306"/>
  <c r="BE306"/>
  <c r="BC306"/>
  <c r="K306"/>
  <c r="I306"/>
  <c r="G306"/>
  <c r="BD306" s="1"/>
  <c r="BG305"/>
  <c r="BF305"/>
  <c r="BE305"/>
  <c r="BC305"/>
  <c r="K305"/>
  <c r="I305"/>
  <c r="G305"/>
  <c r="BD305" s="1"/>
  <c r="BG304"/>
  <c r="BF304"/>
  <c r="BE304"/>
  <c r="BC304"/>
  <c r="K304"/>
  <c r="I304"/>
  <c r="G304"/>
  <c r="BD304" s="1"/>
  <c r="BG303"/>
  <c r="BF303"/>
  <c r="BE303"/>
  <c r="BE321" s="1"/>
  <c r="G22" i="2" s="1"/>
  <c r="BC303" i="3"/>
  <c r="K303"/>
  <c r="I303"/>
  <c r="I321" s="1"/>
  <c r="G303"/>
  <c r="BD303" s="1"/>
  <c r="B22" i="2"/>
  <c r="A22"/>
  <c r="BG321" i="3"/>
  <c r="I22" i="2" s="1"/>
  <c r="BF321" i="3"/>
  <c r="H22" i="2" s="1"/>
  <c r="BC321" i="3"/>
  <c r="E22" i="2" s="1"/>
  <c r="K321" i="3"/>
  <c r="G321"/>
  <c r="C321"/>
  <c r="BG300"/>
  <c r="BF300"/>
  <c r="BE300"/>
  <c r="BC300"/>
  <c r="K300"/>
  <c r="I300"/>
  <c r="G300"/>
  <c r="BD300" s="1"/>
  <c r="BG298"/>
  <c r="BF298"/>
  <c r="BE298"/>
  <c r="BC298"/>
  <c r="K298"/>
  <c r="I298"/>
  <c r="G298"/>
  <c r="BD298" s="1"/>
  <c r="BG297"/>
  <c r="BF297"/>
  <c r="BE297"/>
  <c r="BC297"/>
  <c r="K297"/>
  <c r="I297"/>
  <c r="G297"/>
  <c r="BD297" s="1"/>
  <c r="BG296"/>
  <c r="BF296"/>
  <c r="BE296"/>
  <c r="BC296"/>
  <c r="K296"/>
  <c r="I296"/>
  <c r="G296"/>
  <c r="BD296" s="1"/>
  <c r="BG295"/>
  <c r="BF295"/>
  <c r="BE295"/>
  <c r="BC295"/>
  <c r="K295"/>
  <c r="I295"/>
  <c r="G295"/>
  <c r="BD295" s="1"/>
  <c r="BG293"/>
  <c r="BF293"/>
  <c r="BE293"/>
  <c r="BC293"/>
  <c r="K293"/>
  <c r="I293"/>
  <c r="G293"/>
  <c r="BD293" s="1"/>
  <c r="BG291"/>
  <c r="BF291"/>
  <c r="BE291"/>
  <c r="BC291"/>
  <c r="K291"/>
  <c r="I291"/>
  <c r="G291"/>
  <c r="BD291" s="1"/>
  <c r="BG288"/>
  <c r="BF288"/>
  <c r="BE288"/>
  <c r="BE301" s="1"/>
  <c r="G21" i="2" s="1"/>
  <c r="BC288" i="3"/>
  <c r="K288"/>
  <c r="I288"/>
  <c r="I301" s="1"/>
  <c r="G288"/>
  <c r="BD288" s="1"/>
  <c r="B21" i="2"/>
  <c r="A21"/>
  <c r="BG301" i="3"/>
  <c r="I21" i="2" s="1"/>
  <c r="BF301" i="3"/>
  <c r="H21" i="2" s="1"/>
  <c r="BC301" i="3"/>
  <c r="E21" i="2" s="1"/>
  <c r="K301" i="3"/>
  <c r="G301"/>
  <c r="C301"/>
  <c r="BG285"/>
  <c r="BF285"/>
  <c r="BE285"/>
  <c r="BC285"/>
  <c r="K285"/>
  <c r="I285"/>
  <c r="G285"/>
  <c r="BD285" s="1"/>
  <c r="BG284"/>
  <c r="BF284"/>
  <c r="BE284"/>
  <c r="BC284"/>
  <c r="K284"/>
  <c r="I284"/>
  <c r="G284"/>
  <c r="BD284" s="1"/>
  <c r="BG282"/>
  <c r="BF282"/>
  <c r="BE282"/>
  <c r="BC282"/>
  <c r="K282"/>
  <c r="I282"/>
  <c r="G282"/>
  <c r="BD282" s="1"/>
  <c r="BG280"/>
  <c r="BF280"/>
  <c r="BE280"/>
  <c r="BC280"/>
  <c r="K280"/>
  <c r="I280"/>
  <c r="G280"/>
  <c r="BD280" s="1"/>
  <c r="BG278"/>
  <c r="BF278"/>
  <c r="BE278"/>
  <c r="BC278"/>
  <c r="K278"/>
  <c r="I278"/>
  <c r="G278"/>
  <c r="BD278" s="1"/>
  <c r="BG277"/>
  <c r="BF277"/>
  <c r="BE277"/>
  <c r="BC277"/>
  <c r="K277"/>
  <c r="I277"/>
  <c r="G277"/>
  <c r="BD277" s="1"/>
  <c r="BG276"/>
  <c r="BF276"/>
  <c r="BE276"/>
  <c r="BC276"/>
  <c r="K276"/>
  <c r="I276"/>
  <c r="G276"/>
  <c r="BD276" s="1"/>
  <c r="BG275"/>
  <c r="BF275"/>
  <c r="BE275"/>
  <c r="BC275"/>
  <c r="K275"/>
  <c r="I275"/>
  <c r="G275"/>
  <c r="BD275" s="1"/>
  <c r="BG273"/>
  <c r="BF273"/>
  <c r="BE273"/>
  <c r="BE286" s="1"/>
  <c r="G20" i="2" s="1"/>
  <c r="BC273" i="3"/>
  <c r="K273"/>
  <c r="I273"/>
  <c r="I286" s="1"/>
  <c r="G273"/>
  <c r="BD273" s="1"/>
  <c r="B20" i="2"/>
  <c r="A20"/>
  <c r="BG286" i="3"/>
  <c r="I20" i="2" s="1"/>
  <c r="BF286" i="3"/>
  <c r="H20" i="2" s="1"/>
  <c r="BC286" i="3"/>
  <c r="E20" i="2" s="1"/>
  <c r="K286" i="3"/>
  <c r="G286"/>
  <c r="C286"/>
  <c r="BG270"/>
  <c r="BF270"/>
  <c r="BE270"/>
  <c r="BC270"/>
  <c r="K270"/>
  <c r="I270"/>
  <c r="G270"/>
  <c r="BD270" s="1"/>
  <c r="BG268"/>
  <c r="BF268"/>
  <c r="BE268"/>
  <c r="BC268"/>
  <c r="K268"/>
  <c r="I268"/>
  <c r="G268"/>
  <c r="BD268" s="1"/>
  <c r="BG265"/>
  <c r="BF265"/>
  <c r="BE265"/>
  <c r="BC265"/>
  <c r="K265"/>
  <c r="I265"/>
  <c r="G265"/>
  <c r="BD265" s="1"/>
  <c r="BG264"/>
  <c r="BF264"/>
  <c r="BE264"/>
  <c r="BC264"/>
  <c r="K264"/>
  <c r="I264"/>
  <c r="G264"/>
  <c r="BD264" s="1"/>
  <c r="BG262"/>
  <c r="BF262"/>
  <c r="BE262"/>
  <c r="BC262"/>
  <c r="K262"/>
  <c r="I262"/>
  <c r="G262"/>
  <c r="BD262" s="1"/>
  <c r="BG260"/>
  <c r="BF260"/>
  <c r="BE260"/>
  <c r="BC260"/>
  <c r="K260"/>
  <c r="I260"/>
  <c r="G260"/>
  <c r="BD260" s="1"/>
  <c r="BG258"/>
  <c r="BF258"/>
  <c r="BE258"/>
  <c r="BC258"/>
  <c r="K258"/>
  <c r="I258"/>
  <c r="G258"/>
  <c r="BD258" s="1"/>
  <c r="BG256"/>
  <c r="BF256"/>
  <c r="BE256"/>
  <c r="BC256"/>
  <c r="K256"/>
  <c r="I256"/>
  <c r="G256"/>
  <c r="BD256" s="1"/>
  <c r="BG254"/>
  <c r="BF254"/>
  <c r="BE254"/>
  <c r="BC254"/>
  <c r="K254"/>
  <c r="I254"/>
  <c r="G254"/>
  <c r="BD254" s="1"/>
  <c r="BG253"/>
  <c r="BF253"/>
  <c r="BE253"/>
  <c r="BC253"/>
  <c r="K253"/>
  <c r="I253"/>
  <c r="G253"/>
  <c r="BD253" s="1"/>
  <c r="BG252"/>
  <c r="BF252"/>
  <c r="BE252"/>
  <c r="BC252"/>
  <c r="K252"/>
  <c r="I252"/>
  <c r="G252"/>
  <c r="BD252" s="1"/>
  <c r="BG250"/>
  <c r="BF250"/>
  <c r="BE250"/>
  <c r="BE271" s="1"/>
  <c r="G19" i="2" s="1"/>
  <c r="BC250" i="3"/>
  <c r="K250"/>
  <c r="I250"/>
  <c r="I271" s="1"/>
  <c r="G250"/>
  <c r="BD250" s="1"/>
  <c r="B19" i="2"/>
  <c r="A19"/>
  <c r="BG271" i="3"/>
  <c r="I19" i="2" s="1"/>
  <c r="BF271" i="3"/>
  <c r="H19" i="2" s="1"/>
  <c r="BC271" i="3"/>
  <c r="E19" i="2" s="1"/>
  <c r="K271" i="3"/>
  <c r="G271"/>
  <c r="C271"/>
  <c r="BG247"/>
  <c r="BF247"/>
  <c r="BE247"/>
  <c r="BC247"/>
  <c r="K247"/>
  <c r="I247"/>
  <c r="G247"/>
  <c r="BD247" s="1"/>
  <c r="BG245"/>
  <c r="BF245"/>
  <c r="BE245"/>
  <c r="BC245"/>
  <c r="K245"/>
  <c r="I245"/>
  <c r="G245"/>
  <c r="BD245" s="1"/>
  <c r="BG243"/>
  <c r="BF243"/>
  <c r="BE243"/>
  <c r="BC243"/>
  <c r="K243"/>
  <c r="I243"/>
  <c r="G243"/>
  <c r="BD243" s="1"/>
  <c r="BG241"/>
  <c r="BF241"/>
  <c r="BE241"/>
  <c r="BC241"/>
  <c r="K241"/>
  <c r="I241"/>
  <c r="G241"/>
  <c r="BD241" s="1"/>
  <c r="BG239"/>
  <c r="BF239"/>
  <c r="BE239"/>
  <c r="BC239"/>
  <c r="K239"/>
  <c r="I239"/>
  <c r="G239"/>
  <c r="BD239" s="1"/>
  <c r="BG237"/>
  <c r="BF237"/>
  <c r="BE237"/>
  <c r="BC237"/>
  <c r="K237"/>
  <c r="I237"/>
  <c r="G237"/>
  <c r="BD237" s="1"/>
  <c r="BG235"/>
  <c r="BF235"/>
  <c r="BE235"/>
  <c r="BC235"/>
  <c r="K235"/>
  <c r="I235"/>
  <c r="G235"/>
  <c r="BD235" s="1"/>
  <c r="BG233"/>
  <c r="BF233"/>
  <c r="BE233"/>
  <c r="BC233"/>
  <c r="K233"/>
  <c r="I233"/>
  <c r="G233"/>
  <c r="BD233" s="1"/>
  <c r="BG231"/>
  <c r="BF231"/>
  <c r="BE231"/>
  <c r="BC231"/>
  <c r="K231"/>
  <c r="I231"/>
  <c r="G231"/>
  <c r="BD231" s="1"/>
  <c r="BG229"/>
  <c r="BF229"/>
  <c r="BE229"/>
  <c r="BC229"/>
  <c r="K229"/>
  <c r="I229"/>
  <c r="G229"/>
  <c r="BD229" s="1"/>
  <c r="BG227"/>
  <c r="BF227"/>
  <c r="BE227"/>
  <c r="BC227"/>
  <c r="K227"/>
  <c r="I227"/>
  <c r="G227"/>
  <c r="BD227" s="1"/>
  <c r="BG225"/>
  <c r="BG248" s="1"/>
  <c r="I18" i="2" s="1"/>
  <c r="BF225" i="3"/>
  <c r="BE225"/>
  <c r="BE248" s="1"/>
  <c r="G18" i="2" s="1"/>
  <c r="BC225" i="3"/>
  <c r="BC248" s="1"/>
  <c r="E18" i="2" s="1"/>
  <c r="K225" i="3"/>
  <c r="I225"/>
  <c r="I248" s="1"/>
  <c r="G225"/>
  <c r="BD225" s="1"/>
  <c r="BD248" s="1"/>
  <c r="F18" i="2" s="1"/>
  <c r="B18"/>
  <c r="A18"/>
  <c r="BF248" i="3"/>
  <c r="H18" i="2" s="1"/>
  <c r="K248" i="3"/>
  <c r="G248"/>
  <c r="C248"/>
  <c r="BG222"/>
  <c r="BF222"/>
  <c r="BE222"/>
  <c r="BC222"/>
  <c r="K222"/>
  <c r="I222"/>
  <c r="G222"/>
  <c r="BD222" s="1"/>
  <c r="BG220"/>
  <c r="BF220"/>
  <c r="BE220"/>
  <c r="BC220"/>
  <c r="K220"/>
  <c r="I220"/>
  <c r="G220"/>
  <c r="BD220" s="1"/>
  <c r="BG218"/>
  <c r="BG223" s="1"/>
  <c r="I17" i="2" s="1"/>
  <c r="BF218" i="3"/>
  <c r="BE218"/>
  <c r="BE223" s="1"/>
  <c r="G17" i="2" s="1"/>
  <c r="BC218" i="3"/>
  <c r="BC223" s="1"/>
  <c r="E17" i="2" s="1"/>
  <c r="K218" i="3"/>
  <c r="I218"/>
  <c r="I223" s="1"/>
  <c r="G218"/>
  <c r="BD218" s="1"/>
  <c r="B17" i="2"/>
  <c r="A17"/>
  <c r="BF223" i="3"/>
  <c r="H17" i="2" s="1"/>
  <c r="K223" i="3"/>
  <c r="G223"/>
  <c r="C223"/>
  <c r="BG215"/>
  <c r="BG216" s="1"/>
  <c r="I16" i="2" s="1"/>
  <c r="BF215" i="3"/>
  <c r="BE215"/>
  <c r="BE216" s="1"/>
  <c r="G16" i="2" s="1"/>
  <c r="BD215" i="3"/>
  <c r="K215"/>
  <c r="I215"/>
  <c r="I216" s="1"/>
  <c r="G215"/>
  <c r="BC215" s="1"/>
  <c r="BC216" s="1"/>
  <c r="E16" i="2" s="1"/>
  <c r="B16"/>
  <c r="A16"/>
  <c r="BF216" i="3"/>
  <c r="H16" i="2" s="1"/>
  <c r="BD216" i="3"/>
  <c r="F16" i="2" s="1"/>
  <c r="K216" i="3"/>
  <c r="G216"/>
  <c r="C216"/>
  <c r="BG212"/>
  <c r="BF212"/>
  <c r="BE212"/>
  <c r="BD212"/>
  <c r="K212"/>
  <c r="I212"/>
  <c r="G212"/>
  <c r="BC212" s="1"/>
  <c r="BG211"/>
  <c r="BF211"/>
  <c r="BE211"/>
  <c r="BD211"/>
  <c r="K211"/>
  <c r="I211"/>
  <c r="G211"/>
  <c r="BC211" s="1"/>
  <c r="BG210"/>
  <c r="BF210"/>
  <c r="BE210"/>
  <c r="BD210"/>
  <c r="K210"/>
  <c r="I210"/>
  <c r="G210"/>
  <c r="BC210" s="1"/>
  <c r="BG208"/>
  <c r="BG213" s="1"/>
  <c r="I15" i="2" s="1"/>
  <c r="BF208" i="3"/>
  <c r="BE208"/>
  <c r="BE213" s="1"/>
  <c r="G15" i="2" s="1"/>
  <c r="BD208" i="3"/>
  <c r="BC208"/>
  <c r="K208"/>
  <c r="I208"/>
  <c r="I213" s="1"/>
  <c r="G208"/>
  <c r="B15" i="2"/>
  <c r="A15"/>
  <c r="BF213" i="3"/>
  <c r="H15" i="2" s="1"/>
  <c r="BD213" i="3"/>
  <c r="F15" i="2" s="1"/>
  <c r="K213" i="3"/>
  <c r="G213"/>
  <c r="C213"/>
  <c r="BG205"/>
  <c r="BF205"/>
  <c r="BE205"/>
  <c r="BD205"/>
  <c r="K205"/>
  <c r="I205"/>
  <c r="G205"/>
  <c r="BC205" s="1"/>
  <c r="BG204"/>
  <c r="BF204"/>
  <c r="BE204"/>
  <c r="BD204"/>
  <c r="K204"/>
  <c r="I204"/>
  <c r="G204"/>
  <c r="BC204" s="1"/>
  <c r="BG203"/>
  <c r="BF203"/>
  <c r="BE203"/>
  <c r="BD203"/>
  <c r="K203"/>
  <c r="I203"/>
  <c r="G203"/>
  <c r="BC203" s="1"/>
  <c r="BG201"/>
  <c r="BF201"/>
  <c r="BE201"/>
  <c r="BD201"/>
  <c r="K201"/>
  <c r="I201"/>
  <c r="G201"/>
  <c r="BC201" s="1"/>
  <c r="BG199"/>
  <c r="BF199"/>
  <c r="BE199"/>
  <c r="BD199"/>
  <c r="K199"/>
  <c r="I199"/>
  <c r="G199"/>
  <c r="BC199" s="1"/>
  <c r="BG197"/>
  <c r="BG206" s="1"/>
  <c r="I14" i="2" s="1"/>
  <c r="BF197" i="3"/>
  <c r="BE197"/>
  <c r="BE206" s="1"/>
  <c r="G14" i="2" s="1"/>
  <c r="BD197" i="3"/>
  <c r="K197"/>
  <c r="I197"/>
  <c r="I206" s="1"/>
  <c r="G197"/>
  <c r="BC197" s="1"/>
  <c r="B14" i="2"/>
  <c r="A14"/>
  <c r="BF206" i="3"/>
  <c r="H14" i="2" s="1"/>
  <c r="BD206" i="3"/>
  <c r="F14" i="2" s="1"/>
  <c r="K206" i="3"/>
  <c r="G206"/>
  <c r="C206"/>
  <c r="BG194"/>
  <c r="BF194"/>
  <c r="BE194"/>
  <c r="BD194"/>
  <c r="K194"/>
  <c r="I194"/>
  <c r="G194"/>
  <c r="BC194" s="1"/>
  <c r="BG193"/>
  <c r="BF193"/>
  <c r="BE193"/>
  <c r="BD193"/>
  <c r="K193"/>
  <c r="I193"/>
  <c r="G193"/>
  <c r="BC193" s="1"/>
  <c r="BG192"/>
  <c r="BG195" s="1"/>
  <c r="I13" i="2" s="1"/>
  <c r="BF192" i="3"/>
  <c r="BE192"/>
  <c r="BE195" s="1"/>
  <c r="G13" i="2" s="1"/>
  <c r="BD192" i="3"/>
  <c r="BC192"/>
  <c r="K192"/>
  <c r="I192"/>
  <c r="I195" s="1"/>
  <c r="G192"/>
  <c r="B13" i="2"/>
  <c r="A13"/>
  <c r="BF195" i="3"/>
  <c r="H13" i="2" s="1"/>
  <c r="BD195" i="3"/>
  <c r="F13" i="2" s="1"/>
  <c r="K195" i="3"/>
  <c r="G195"/>
  <c r="C195"/>
  <c r="BG188"/>
  <c r="BF188"/>
  <c r="BE188"/>
  <c r="BD188"/>
  <c r="K188"/>
  <c r="I188"/>
  <c r="G188"/>
  <c r="BC188" s="1"/>
  <c r="BG185"/>
  <c r="BF185"/>
  <c r="BE185"/>
  <c r="BD185"/>
  <c r="K185"/>
  <c r="I185"/>
  <c r="G185"/>
  <c r="BC185" s="1"/>
  <c r="BG182"/>
  <c r="BF182"/>
  <c r="BE182"/>
  <c r="BD182"/>
  <c r="K182"/>
  <c r="I182"/>
  <c r="G182"/>
  <c r="BC182" s="1"/>
  <c r="BG180"/>
  <c r="BF180"/>
  <c r="BE180"/>
  <c r="BD180"/>
  <c r="K180"/>
  <c r="I180"/>
  <c r="G180"/>
  <c r="BC180" s="1"/>
  <c r="BG178"/>
  <c r="BG190" s="1"/>
  <c r="I12" i="2" s="1"/>
  <c r="BF178" i="3"/>
  <c r="BE178"/>
  <c r="BE190" s="1"/>
  <c r="G12" i="2" s="1"/>
  <c r="BD178" i="3"/>
  <c r="BC178"/>
  <c r="K178"/>
  <c r="I178"/>
  <c r="I190" s="1"/>
  <c r="G178"/>
  <c r="B12" i="2"/>
  <c r="A12"/>
  <c r="BF190" i="3"/>
  <c r="H12" i="2" s="1"/>
  <c r="BD190" i="3"/>
  <c r="F12" i="2" s="1"/>
  <c r="K190" i="3"/>
  <c r="G190"/>
  <c r="C190"/>
  <c r="BG174"/>
  <c r="BF174"/>
  <c r="BE174"/>
  <c r="BD174"/>
  <c r="K174"/>
  <c r="I174"/>
  <c r="G174"/>
  <c r="BC174" s="1"/>
  <c r="BG170"/>
  <c r="BF170"/>
  <c r="BE170"/>
  <c r="BD170"/>
  <c r="K170"/>
  <c r="I170"/>
  <c r="G170"/>
  <c r="BC170" s="1"/>
  <c r="BG164"/>
  <c r="BG176" s="1"/>
  <c r="I11" i="2" s="1"/>
  <c r="BF164" i="3"/>
  <c r="BE164"/>
  <c r="BE176" s="1"/>
  <c r="G11" i="2" s="1"/>
  <c r="BD164" i="3"/>
  <c r="K164"/>
  <c r="I164"/>
  <c r="I176" s="1"/>
  <c r="G164"/>
  <c r="BC164" s="1"/>
  <c r="BC176" s="1"/>
  <c r="E11" i="2" s="1"/>
  <c r="B11"/>
  <c r="A11"/>
  <c r="BF176" i="3"/>
  <c r="H11" i="2" s="1"/>
  <c r="BD176" i="3"/>
  <c r="F11" i="2" s="1"/>
  <c r="K176" i="3"/>
  <c r="G176"/>
  <c r="C176"/>
  <c r="BG160"/>
  <c r="BF160"/>
  <c r="BE160"/>
  <c r="BD160"/>
  <c r="K160"/>
  <c r="I160"/>
  <c r="G160"/>
  <c r="BC160" s="1"/>
  <c r="BG157"/>
  <c r="BF157"/>
  <c r="BE157"/>
  <c r="BD157"/>
  <c r="K157"/>
  <c r="I157"/>
  <c r="G157"/>
  <c r="BC157" s="1"/>
  <c r="BG155"/>
  <c r="BF155"/>
  <c r="BE155"/>
  <c r="BD155"/>
  <c r="K155"/>
  <c r="I155"/>
  <c r="G155"/>
  <c r="BC155" s="1"/>
  <c r="BG142"/>
  <c r="BF142"/>
  <c r="BE142"/>
  <c r="BD142"/>
  <c r="K142"/>
  <c r="I142"/>
  <c r="G142"/>
  <c r="BC142" s="1"/>
  <c r="BG116"/>
  <c r="BG162" s="1"/>
  <c r="I10" i="2" s="1"/>
  <c r="BF116" i="3"/>
  <c r="BE116"/>
  <c r="BE162" s="1"/>
  <c r="G10" i="2" s="1"/>
  <c r="BD116" i="3"/>
  <c r="BC116"/>
  <c r="K116"/>
  <c r="I116"/>
  <c r="I162" s="1"/>
  <c r="G116"/>
  <c r="B10" i="2"/>
  <c r="A10"/>
  <c r="BF162" i="3"/>
  <c r="H10" i="2" s="1"/>
  <c r="BD162" i="3"/>
  <c r="F10" i="2" s="1"/>
  <c r="K162" i="3"/>
  <c r="G162"/>
  <c r="C162"/>
  <c r="BG113"/>
  <c r="BF113"/>
  <c r="BE113"/>
  <c r="BD113"/>
  <c r="K113"/>
  <c r="I113"/>
  <c r="G113"/>
  <c r="BC113" s="1"/>
  <c r="BG110"/>
  <c r="BF110"/>
  <c r="BE110"/>
  <c r="BD110"/>
  <c r="K110"/>
  <c r="I110"/>
  <c r="G110"/>
  <c r="BC110" s="1"/>
  <c r="BG108"/>
  <c r="BF108"/>
  <c r="BE108"/>
  <c r="BD108"/>
  <c r="K108"/>
  <c r="I108"/>
  <c r="G108"/>
  <c r="BC108" s="1"/>
  <c r="BG106"/>
  <c r="BF106"/>
  <c r="BE106"/>
  <c r="BD106"/>
  <c r="K106"/>
  <c r="I106"/>
  <c r="G106"/>
  <c r="BC106" s="1"/>
  <c r="BG102"/>
  <c r="BF102"/>
  <c r="BE102"/>
  <c r="BD102"/>
  <c r="K102"/>
  <c r="I102"/>
  <c r="G102"/>
  <c r="BC102" s="1"/>
  <c r="BG99"/>
  <c r="BF99"/>
  <c r="BE99"/>
  <c r="BD99"/>
  <c r="K99"/>
  <c r="I99"/>
  <c r="G99"/>
  <c r="BC99" s="1"/>
  <c r="BG97"/>
  <c r="BF97"/>
  <c r="BE97"/>
  <c r="BD97"/>
  <c r="K97"/>
  <c r="I97"/>
  <c r="G97"/>
  <c r="BC97" s="1"/>
  <c r="BG93"/>
  <c r="BF93"/>
  <c r="BE93"/>
  <c r="BD93"/>
  <c r="K93"/>
  <c r="I93"/>
  <c r="G93"/>
  <c r="BC93" s="1"/>
  <c r="BG91"/>
  <c r="BF91"/>
  <c r="BE91"/>
  <c r="BD91"/>
  <c r="K91"/>
  <c r="I91"/>
  <c r="G91"/>
  <c r="BC91" s="1"/>
  <c r="BG89"/>
  <c r="BF89"/>
  <c r="BE89"/>
  <c r="BD89"/>
  <c r="K89"/>
  <c r="I89"/>
  <c r="G89"/>
  <c r="BC89" s="1"/>
  <c r="BG86"/>
  <c r="BF86"/>
  <c r="BE86"/>
  <c r="BD86"/>
  <c r="K86"/>
  <c r="I86"/>
  <c r="G86"/>
  <c r="BC86" s="1"/>
  <c r="BG83"/>
  <c r="BF83"/>
  <c r="BE83"/>
  <c r="BD83"/>
  <c r="K83"/>
  <c r="I83"/>
  <c r="G83"/>
  <c r="BC83" s="1"/>
  <c r="BG81"/>
  <c r="BG114" s="1"/>
  <c r="I9" i="2" s="1"/>
  <c r="BF81" i="3"/>
  <c r="BE81"/>
  <c r="BE114" s="1"/>
  <c r="G9" i="2" s="1"/>
  <c r="BD81" i="3"/>
  <c r="BC81"/>
  <c r="K81"/>
  <c r="I81"/>
  <c r="I114" s="1"/>
  <c r="G81"/>
  <c r="B9" i="2"/>
  <c r="A9"/>
  <c r="BF114" i="3"/>
  <c r="H9" i="2" s="1"/>
  <c r="BD114" i="3"/>
  <c r="F9" i="2" s="1"/>
  <c r="K114" i="3"/>
  <c r="G114"/>
  <c r="C114"/>
  <c r="BG78"/>
  <c r="BF78"/>
  <c r="BE78"/>
  <c r="BD78"/>
  <c r="K78"/>
  <c r="I78"/>
  <c r="G78"/>
  <c r="BC78" s="1"/>
  <c r="BG77"/>
  <c r="BF77"/>
  <c r="BE77"/>
  <c r="BD77"/>
  <c r="K77"/>
  <c r="I77"/>
  <c r="G77"/>
  <c r="BC77" s="1"/>
  <c r="BG76"/>
  <c r="BF76"/>
  <c r="BE76"/>
  <c r="BD76"/>
  <c r="K76"/>
  <c r="I76"/>
  <c r="G76"/>
  <c r="BC76" s="1"/>
  <c r="BG75"/>
  <c r="BF75"/>
  <c r="BE75"/>
  <c r="BD75"/>
  <c r="K75"/>
  <c r="I75"/>
  <c r="G75"/>
  <c r="BC75" s="1"/>
  <c r="BG73"/>
  <c r="BF73"/>
  <c r="BE73"/>
  <c r="BD73"/>
  <c r="K73"/>
  <c r="I73"/>
  <c r="G73"/>
  <c r="BC73" s="1"/>
  <c r="BG72"/>
  <c r="BF72"/>
  <c r="BE72"/>
  <c r="BD72"/>
  <c r="K72"/>
  <c r="I72"/>
  <c r="G72"/>
  <c r="BC72" s="1"/>
  <c r="BG71"/>
  <c r="BF71"/>
  <c r="BE71"/>
  <c r="BD71"/>
  <c r="K71"/>
  <c r="I71"/>
  <c r="G71"/>
  <c r="BC71" s="1"/>
  <c r="BG70"/>
  <c r="BF70"/>
  <c r="BE70"/>
  <c r="BD70"/>
  <c r="K70"/>
  <c r="I70"/>
  <c r="G70"/>
  <c r="BC70" s="1"/>
  <c r="BG68"/>
  <c r="BF68"/>
  <c r="BE68"/>
  <c r="BD68"/>
  <c r="K68"/>
  <c r="I68"/>
  <c r="G68"/>
  <c r="BC68" s="1"/>
  <c r="BG66"/>
  <c r="BF66"/>
  <c r="BE66"/>
  <c r="BD66"/>
  <c r="K66"/>
  <c r="I66"/>
  <c r="G66"/>
  <c r="BC66" s="1"/>
  <c r="BG64"/>
  <c r="BF64"/>
  <c r="BE64"/>
  <c r="BD64"/>
  <c r="BC64"/>
  <c r="K64"/>
  <c r="I64"/>
  <c r="G64"/>
  <c r="BG62"/>
  <c r="BF62"/>
  <c r="BE62"/>
  <c r="BD62"/>
  <c r="BC62"/>
  <c r="K62"/>
  <c r="I62"/>
  <c r="G62"/>
  <c r="BG61"/>
  <c r="BF61"/>
  <c r="BE61"/>
  <c r="BD61"/>
  <c r="BC61"/>
  <c r="K61"/>
  <c r="I61"/>
  <c r="G61"/>
  <c r="BG59"/>
  <c r="BF59"/>
  <c r="BE59"/>
  <c r="BD59"/>
  <c r="BC59"/>
  <c r="K59"/>
  <c r="I59"/>
  <c r="G59"/>
  <c r="BG57"/>
  <c r="BF57"/>
  <c r="BE57"/>
  <c r="BD57"/>
  <c r="BC57"/>
  <c r="K57"/>
  <c r="I57"/>
  <c r="G57"/>
  <c r="BG56"/>
  <c r="BF56"/>
  <c r="BE56"/>
  <c r="BD56"/>
  <c r="BC56"/>
  <c r="K56"/>
  <c r="I56"/>
  <c r="G56"/>
  <c r="BG54"/>
  <c r="BF54"/>
  <c r="BE54"/>
  <c r="BD54"/>
  <c r="BC54"/>
  <c r="K54"/>
  <c r="I54"/>
  <c r="G54"/>
  <c r="BG52"/>
  <c r="BF52"/>
  <c r="BE52"/>
  <c r="BD52"/>
  <c r="BC52"/>
  <c r="K52"/>
  <c r="I52"/>
  <c r="G52"/>
  <c r="BG49"/>
  <c r="BF49"/>
  <c r="BE49"/>
  <c r="BD49"/>
  <c r="BC49"/>
  <c r="K49"/>
  <c r="I49"/>
  <c r="G49"/>
  <c r="BG47"/>
  <c r="BF47"/>
  <c r="BE47"/>
  <c r="BD47"/>
  <c r="BC47"/>
  <c r="K47"/>
  <c r="I47"/>
  <c r="G47"/>
  <c r="BG45"/>
  <c r="BF45"/>
  <c r="BE45"/>
  <c r="BD45"/>
  <c r="BC45"/>
  <c r="K45"/>
  <c r="I45"/>
  <c r="G45"/>
  <c r="BG42"/>
  <c r="BF42"/>
  <c r="BE42"/>
  <c r="BD42"/>
  <c r="BC42"/>
  <c r="K42"/>
  <c r="I42"/>
  <c r="G42"/>
  <c r="BG39"/>
  <c r="BF39"/>
  <c r="BE39"/>
  <c r="BD39"/>
  <c r="BC39"/>
  <c r="K39"/>
  <c r="I39"/>
  <c r="G39"/>
  <c r="BG34"/>
  <c r="BF34"/>
  <c r="BE34"/>
  <c r="BD34"/>
  <c r="BC34"/>
  <c r="K34"/>
  <c r="I34"/>
  <c r="G34"/>
  <c r="BG26"/>
  <c r="BF26"/>
  <c r="BE26"/>
  <c r="BD26"/>
  <c r="K26"/>
  <c r="I26"/>
  <c r="G26"/>
  <c r="BC26" s="1"/>
  <c r="BG15"/>
  <c r="BF15"/>
  <c r="BE15"/>
  <c r="BD15"/>
  <c r="BC15"/>
  <c r="K15"/>
  <c r="I15"/>
  <c r="G15"/>
  <c r="BG12"/>
  <c r="BG79" s="1"/>
  <c r="I8" i="2" s="1"/>
  <c r="BF12" i="3"/>
  <c r="BE12"/>
  <c r="BE79" s="1"/>
  <c r="G8" i="2" s="1"/>
  <c r="BD12" i="3"/>
  <c r="BC12"/>
  <c r="K12"/>
  <c r="I12"/>
  <c r="I79" s="1"/>
  <c r="G12"/>
  <c r="B8" i="2"/>
  <c r="A8"/>
  <c r="BF79" i="3"/>
  <c r="H8" i="2" s="1"/>
  <c r="BD79" i="3"/>
  <c r="F8" i="2" s="1"/>
  <c r="K79" i="3"/>
  <c r="G79"/>
  <c r="C79"/>
  <c r="BG8"/>
  <c r="BG10" s="1"/>
  <c r="I7" i="2" s="1"/>
  <c r="BF8" i="3"/>
  <c r="BF10" s="1"/>
  <c r="H7" i="2" s="1"/>
  <c r="BE8" i="3"/>
  <c r="BE10" s="1"/>
  <c r="G7" i="2" s="1"/>
  <c r="BD8" i="3"/>
  <c r="K8"/>
  <c r="K10" s="1"/>
  <c r="I8"/>
  <c r="I10" s="1"/>
  <c r="G8"/>
  <c r="BC8" s="1"/>
  <c r="BC10" s="1"/>
  <c r="E7" i="2" s="1"/>
  <c r="B7"/>
  <c r="A7"/>
  <c r="BD10" i="3"/>
  <c r="F7" i="2" s="1"/>
  <c r="G10" i="3"/>
  <c r="C10"/>
  <c r="C4"/>
  <c r="H3"/>
  <c r="C3"/>
  <c r="H34" i="2"/>
  <c r="I33"/>
  <c r="G33"/>
  <c r="C2"/>
  <c r="C1"/>
  <c r="F31" i="1"/>
  <c r="G22"/>
  <c r="G21" s="1"/>
  <c r="G8"/>
  <c r="BC206" i="3" l="1"/>
  <c r="E14" i="2" s="1"/>
  <c r="BC79" i="3"/>
  <c r="E8" i="2" s="1"/>
  <c r="BC162" i="3"/>
  <c r="E10" i="2" s="1"/>
  <c r="BC190" i="3"/>
  <c r="E12" i="2" s="1"/>
  <c r="BC114" i="3"/>
  <c r="E9" i="2" s="1"/>
  <c r="BC195" i="3"/>
  <c r="E13" i="2" s="1"/>
  <c r="BC213" i="3"/>
  <c r="E15" i="2" s="1"/>
  <c r="BE378" i="3"/>
  <c r="G25" i="2" s="1"/>
  <c r="G28" s="1"/>
  <c r="C14" i="1" s="1"/>
  <c r="H28" i="2"/>
  <c r="C15" i="1" s="1"/>
  <c r="BD223" i="3"/>
  <c r="F17" i="2" s="1"/>
  <c r="E28"/>
  <c r="C16" i="1" s="1"/>
  <c r="I28" i="2"/>
  <c r="C20" i="1" s="1"/>
  <c r="BD271" i="3"/>
  <c r="F19" i="2" s="1"/>
  <c r="BD286" i="3"/>
  <c r="F20" i="2" s="1"/>
  <c r="BD365" i="3"/>
  <c r="F24" i="2" s="1"/>
  <c r="BD404" i="3"/>
  <c r="F27" i="2" s="1"/>
  <c r="BD301" i="3"/>
  <c r="F21" i="2" s="1"/>
  <c r="BD321" i="3"/>
  <c r="F22" i="2" s="1"/>
  <c r="F28" l="1"/>
  <c r="C17" i="1" s="1"/>
  <c r="C18"/>
  <c r="C21" s="1"/>
  <c r="C22" s="1"/>
  <c r="F32" s="1"/>
  <c r="F33" l="1"/>
  <c r="F34" s="1"/>
</calcChain>
</file>

<file path=xl/sharedStrings.xml><?xml version="1.0" encoding="utf-8"?>
<sst xmlns="http://schemas.openxmlformats.org/spreadsheetml/2006/main" count="1045" uniqueCount="625">
  <si>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</si>
  <si>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</si>
  <si>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</si>
  <si>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</si>
  <si>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</si>
  <si>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</si>
  <si>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</si>
  <si>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</si>
  <si>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</si>
  <si>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</si>
  <si>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</si>
  <si>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</si>
  <si>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</si>
  <si>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</si>
  <si>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</si>
  <si>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</si>
  <si>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</si>
  <si>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</si>
  <si>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</si>
  <si>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</si>
  <si>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</si>
  <si>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</si>
  <si>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</si>
  <si>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</si>
  <si>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</si>
  <si>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</si>
  <si>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</si>
  <si>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</si>
  <si>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</si>
  <si>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</si>
  <si>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</si>
  <si>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</si>
  <si>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</si>
  <si>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</si>
  <si>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</si>
  <si>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</si>
  <si>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</si>
  <si>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</si>
  <si>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</si>
  <si>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</si>
  <si>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</si>
  <si>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</si>
  <si>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</si>
  <si>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</si>
  <si>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</si>
  <si>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</si>
  <si>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</si>
  <si>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</si>
  <si>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</si>
  <si>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</si>
  <si>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</si>
  <si>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</si>
  <si>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</si>
  <si>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</si>
  <si>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</si>
  <si>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</si>
  <si>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</si>
  <si>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</si>
  <si>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</si>
  <si>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</si>
  <si>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</si>
  <si>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</si>
  <si>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</si>
  <si>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</si>
  <si>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</si>
  <si>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</si>
  <si>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</si>
  <si>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</si>
  <si>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</si>
  <si>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</si>
  <si>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ks</t>
  </si>
  <si>
    <t>Celkem za</t>
  </si>
  <si>
    <t>Pálenice Jaroslavice-stavba</t>
  </si>
  <si>
    <t>2</t>
  </si>
  <si>
    <t>Základy,zvláštní zakládání</t>
  </si>
  <si>
    <t>274 27-2150.RT3</t>
  </si>
  <si>
    <t>Zdivo základové z bednicích tvárnic, tl. 40 cm výplň tvárnic betonem C 16/20</t>
  </si>
  <si>
    <t>m2</t>
  </si>
  <si>
    <t>sloup: 0,75*2,75</t>
  </si>
  <si>
    <t>3</t>
  </si>
  <si>
    <t>Svislé a kompletní konstrukce</t>
  </si>
  <si>
    <t>311 23-7489.R00</t>
  </si>
  <si>
    <t>Zdivo cihelné, brouš. P8, Ubez omítek=0,18W/m2K  tl. 44 cm,suchá pěna</t>
  </si>
  <si>
    <t>1.NP:8,7*3,0-1,5*2,525</t>
  </si>
  <si>
    <t>2.NP: 9,2*3,5</t>
  </si>
  <si>
    <t>311 23-7449.R00</t>
  </si>
  <si>
    <t>1.NP:</t>
  </si>
  <si>
    <t>0,9*3,0+9,85*3,0-2*0,75*1,0+0,9*3,0</t>
  </si>
  <si>
    <t>12,425*3,0-3*1,75*2,6+8,425*4,0-2*2,25*2,6+4,3*3,0</t>
  </si>
  <si>
    <t>4,0*3,0+4,8*4,0-2*0,5*0,75</t>
  </si>
  <si>
    <t>12,7*4,0-1,0*2,3-3*1,0*2,0+22,15*3,0-6*1,0*2,0-1,75*2,85</t>
  </si>
  <si>
    <t>2.NP:</t>
  </si>
  <si>
    <t>0,9*2,4+10,3*2,4-3*1,75*1,25+0,9*2,4</t>
  </si>
  <si>
    <t>25,15*2,4-4*1,75*1,4-4*0,75*1,0</t>
  </si>
  <si>
    <t>8,8*3,5</t>
  </si>
  <si>
    <t>34,15*0,75</t>
  </si>
  <si>
    <t>311 23-7446.R00</t>
  </si>
  <si>
    <t>Zdivo cihelné,broušené P15, U bez om.=0,29W/m2K tl. 30 cm,lep.celopl</t>
  </si>
  <si>
    <t>1NP:</t>
  </si>
  <si>
    <t>9,1*3,0-1,25*3,0</t>
  </si>
  <si>
    <t>8,2*3,0-3,75*3,0-0,9*2,3</t>
  </si>
  <si>
    <t>8,2*3,0-3,0*2,75-2,0*2,75</t>
  </si>
  <si>
    <t>8,2*4,0-2,85*3,95</t>
  </si>
  <si>
    <t>(8,2*3,5-1,5*2,5)*2</t>
  </si>
  <si>
    <t>311 23-7436.R00</t>
  </si>
  <si>
    <t>Zdivo cihelné,broušené P15, U bez om.=0,29W/m2K tl. 25cm,lep.celopl</t>
  </si>
  <si>
    <t>4,0*3,0</t>
  </si>
  <si>
    <t>4,175*2,3,0</t>
  </si>
  <si>
    <t>342 24-7532.R00</t>
  </si>
  <si>
    <t>Příčky z cihel příčk broušených, lepidlo, tl. 11,5</t>
  </si>
  <si>
    <t>2,7*3,0-1,7*2,67+5,25*3,0-0,9*2,05-1,7*2,67+(2,1*3,0-0,9*2,05)*2</t>
  </si>
  <si>
    <t>2,05*3,0+4,05*3,95-0,8*2,05+1,75*3,95-0,8*2,05</t>
  </si>
  <si>
    <t>342 24-7542.R00</t>
  </si>
  <si>
    <t>Příčky z cihel příčk broušených, lepidlo, tl.14 cm</t>
  </si>
  <si>
    <t>4,8*3,0-0,9*2,05+3,1*3,0-0,9*2,05+3,25*3,0-0,9*2,05+1,8*3,0+1,65*3,0</t>
  </si>
  <si>
    <t>5,825*2,95-0,9*2,05</t>
  </si>
  <si>
    <t>342 24-7522.R00</t>
  </si>
  <si>
    <t>Příčky z cihel příčk broušených, lepidlo,tl. 8 cm</t>
  </si>
  <si>
    <t>2,15*3,0-0,9*2,05+1,875*3,0-0,8*2,05+4,3*3,0-0,9*2,05+1,0*3,0-0,8*2,05</t>
  </si>
  <si>
    <t>3-VL1</t>
  </si>
  <si>
    <t>Dvojitá příčka SDK tl. 255mm, s izolací tl. 2x75mm opláštění 2x12,5mm protipožár.SDK</t>
  </si>
  <si>
    <t>3,0*3,0+1,575*3,0-0,9*2,0</t>
  </si>
  <si>
    <t>331 36-1821.R00</t>
  </si>
  <si>
    <t>Výztuž sloupů hranatých z betonářské oceli 10505</t>
  </si>
  <si>
    <t>t</t>
  </si>
  <si>
    <t>sloup: 6*2,7*0,89*0,001</t>
  </si>
  <si>
    <t>třmínky:10*2,5*0,4*0,001</t>
  </si>
  <si>
    <t>317 16-7210.R00</t>
  </si>
  <si>
    <t>Překlad keramický vysoký, nosný 23,8/7/100 cm</t>
  </si>
  <si>
    <t>kus</t>
  </si>
  <si>
    <t>4*3+4*3</t>
  </si>
  <si>
    <t>317 16-7211.R00</t>
  </si>
  <si>
    <t>Překlad keramický vysoký, nosný 23,8/7/125 cm</t>
  </si>
  <si>
    <t>10*3+4</t>
  </si>
  <si>
    <t>317 16-7212.R00</t>
  </si>
  <si>
    <t>Překlad keramický vysoký, nosný 23,8/7/150 cm</t>
  </si>
  <si>
    <t>317 16-7213.R00</t>
  </si>
  <si>
    <t>Překlad keramický vysoký, nosný 23,8/7/175 cm</t>
  </si>
  <si>
    <t>2*4</t>
  </si>
  <si>
    <t>317 16-7215.R00</t>
  </si>
  <si>
    <t>Překlad keramickývysoký, nosný 23,8/7/225 cm</t>
  </si>
  <si>
    <t>3*3+3+5+7*3</t>
  </si>
  <si>
    <t>317 16-7216.R00</t>
  </si>
  <si>
    <t>Překlad keramický vysoký, nosný 23,8/7/250 cm</t>
  </si>
  <si>
    <t>317 16-7217.R00</t>
  </si>
  <si>
    <t>Překlad keramický vysoký, nosný 23,8/7/275 cm</t>
  </si>
  <si>
    <t>2*3</t>
  </si>
  <si>
    <t>317 16-7220.R00</t>
  </si>
  <si>
    <t>Překlad keramický vysoký, nosný 23,8/7/350 cm</t>
  </si>
  <si>
    <t>317 94-1125.RT2</t>
  </si>
  <si>
    <t>Osazení ocelových válcovaných nosníků č.22 a vyšší včetně dodávky profilu I č.24</t>
  </si>
  <si>
    <t>0,0307*(2*4,25+3*5,0+3*5,0)</t>
  </si>
  <si>
    <t>346 48-1122.R00</t>
  </si>
  <si>
    <t>Zaplentování nosníků keramickým pletivem</t>
  </si>
  <si>
    <t>0,8*3,75+0,8*5*2</t>
  </si>
  <si>
    <t>317 16-7122.R00</t>
  </si>
  <si>
    <t>Překlad keramický plochý 11,5/7,1/125 cm</t>
  </si>
  <si>
    <t>317 16-7125.R00</t>
  </si>
  <si>
    <t>Překlad keramický plochý 11,5/7,1/200 cm</t>
  </si>
  <si>
    <t>317 16-7132.R00</t>
  </si>
  <si>
    <t>Překlad keramický plochý 14,5/7,1/125 cm</t>
  </si>
  <si>
    <t>310 10-0001.RA0</t>
  </si>
  <si>
    <t>Zdivo lícové cihelné spárované</t>
  </si>
  <si>
    <t>m3</t>
  </si>
  <si>
    <t>Obezdění krb. vložky: 0,15*(3*0,75*3,0)</t>
  </si>
  <si>
    <t>3-VL2</t>
  </si>
  <si>
    <t>D+M třívrstvé komín těleso nerezové pro všechny druhy paliva ,D=200mm-průběžný díl</t>
  </si>
  <si>
    <t>m</t>
  </si>
  <si>
    <t>3-VL3</t>
  </si>
  <si>
    <t>D+M třívrstvé komín těleso nerezové pro všechny druhy paliva ,D=200mm-ukončení</t>
  </si>
  <si>
    <t>3-VL4</t>
  </si>
  <si>
    <t>D+M třívrstvé komín těleso nerezové pro všechny druhy paliva ,D=200mm-sopouch</t>
  </si>
  <si>
    <t>3-VL5</t>
  </si>
  <si>
    <t>D+M třívrstvé komín těleso nerezové pro všechny druhy paliva ,D=200mm-založení</t>
  </si>
  <si>
    <t>4</t>
  </si>
  <si>
    <t>Vodorovné konstrukce</t>
  </si>
  <si>
    <t>434 10-0001.RAB</t>
  </si>
  <si>
    <t>Schodiště ze železobetonu kompletní se zábradlím, bez podlahové krytiny</t>
  </si>
  <si>
    <t>m DVČ</t>
  </si>
  <si>
    <t>2*3,0</t>
  </si>
  <si>
    <t>4-VL1</t>
  </si>
  <si>
    <t>Obezdění věnce-věncovky z LIGNOPORU  tl. 50mm, výška 250mm</t>
  </si>
  <si>
    <t>1.NP:10,35+1,4+24,9+8,8+34,85+1,25</t>
  </si>
  <si>
    <t>2.NP:10,35+1,4+24,9+8,8+34,85+1,25</t>
  </si>
  <si>
    <t>417 23-7114.R00</t>
  </si>
  <si>
    <t>Obezdění věnce brouš. věncovkou HELUZ 8/25, izol.</t>
  </si>
  <si>
    <t>1.NP: 8,95</t>
  </si>
  <si>
    <t>2.NP: 8,95</t>
  </si>
  <si>
    <t>413 94-1123.R00</t>
  </si>
  <si>
    <t>Osazení válcovaných nosníků ve stropech č. 14 - 22</t>
  </si>
  <si>
    <t>0,0423*6,7</t>
  </si>
  <si>
    <t>134-86315</t>
  </si>
  <si>
    <t>Tyč průřezu HEA 200, hrubé, jakost oceli 11 375</t>
  </si>
  <si>
    <t>T</t>
  </si>
  <si>
    <t>417 35-1115.R00</t>
  </si>
  <si>
    <t>Bednění ztužujících pásů a věnců - zřízení</t>
  </si>
  <si>
    <t>(9,7+9,5+8,2+12,05+8,2+8,2+12,05+8,2+12,05+12,05+9,2+9,05)*0,25</t>
  </si>
  <si>
    <t>(34,85+24,85+10,35+1,35+10,15+8,2)*0,2</t>
  </si>
  <si>
    <t>(4,3*2+18,7*2+8,2*6)*0,2</t>
  </si>
  <si>
    <t>417 35-1116.R00</t>
  </si>
  <si>
    <t>Bednění ztužujících pásů a věnců - odstranění</t>
  </si>
  <si>
    <t>Výměra dtto pol. 417351115:66,6025</t>
  </si>
  <si>
    <t>417 32-1313.R00</t>
  </si>
  <si>
    <t>Ztužující pásy a věnce z betonu železového C 16/20</t>
  </si>
  <si>
    <t>(10,35+9,5+24,85+8,2+34,85+9,55+8,2)*0,25*0,25</t>
  </si>
  <si>
    <t>(34,85+24,85+10,35+1,35+10,15+4,3+18,7+8,2*4)*0,25*0,2</t>
  </si>
  <si>
    <t>417 36-1821.R00</t>
  </si>
  <si>
    <t>Výztuž ztužujících pásů a věnců z oceli 10505</t>
  </si>
  <si>
    <t>(10,35+9,5+24,85+8,2+34,85+9,55+8,2)*1,15*(4*0,617+4*0,222)*0,001</t>
  </si>
  <si>
    <t>(34,85+24,85+10,35+1,35+10,15+4,3+18,7+8,2*4)*1,15*(4*0,617)*0,001</t>
  </si>
  <si>
    <t>(34,85+24,85+10,35+1,35+10,15+4,3+18,7+8,2*4)*1,15*(4*0,222)*0,001</t>
  </si>
  <si>
    <t>416 02-1124.R00</t>
  </si>
  <si>
    <t>Podhledy SDK, kovová.kce CD. 1x deska RFI 12,5 mm</t>
  </si>
  <si>
    <t>(3,025+2,8)/2*(5,6+0,3)</t>
  </si>
  <si>
    <t>434 31-2141.R00</t>
  </si>
  <si>
    <t>Schody v dlažbách z betonu prostého C 16/20</t>
  </si>
  <si>
    <t>rampa:4*1,0</t>
  </si>
  <si>
    <t>411 12-0031.RA0</t>
  </si>
  <si>
    <t>Strop montovaný z panelů Spiroll, tl. 20 cm</t>
  </si>
  <si>
    <t>Jímka:4,3*4,3</t>
  </si>
  <si>
    <t>1.NP:300</t>
  </si>
  <si>
    <t>4-VL2</t>
  </si>
  <si>
    <t>Strop montovaný z panelů SPIROLL- 20cm,konzola vč. dod. TI nosníků a dobet. filigránů</t>
  </si>
  <si>
    <t>61</t>
  </si>
  <si>
    <t>Upravy povrchů vnitřní</t>
  </si>
  <si>
    <t>612 42-1637.R00</t>
  </si>
  <si>
    <t>Omítka vnitřní zdiva, MVC, štuková</t>
  </si>
  <si>
    <t>101: (2,8*2+2,6*2)*2,85-1,3*2,375-1,7*2,6-0,8*2,0</t>
  </si>
  <si>
    <t>102:(2,7+6,6+3,0+6,6)*2,85-1,0*2,0-1,7*2,6-1,7*2,6</t>
  </si>
  <si>
    <t>103:(9,075+2,95+9,925+8,2+12,125+5,25+5,25+1,85+3,25+4,7+2,0)*2,85</t>
  </si>
  <si>
    <t>103:(2*0,4+0,75)*2,85-0,95*2,45-0,7*2,0-3*1,4*2,175-1,8*2,25-2,8*2,25</t>
  </si>
  <si>
    <t>103:-3*0,65*1,575-2*3,6*2,45-0,65*1,575-0,8*2,0-0,8*2,0-1,7*2,6</t>
  </si>
  <si>
    <t>104:(2*3,1+2*2,15)*1,25-2*0,8*0,4</t>
  </si>
  <si>
    <t>105:(2*2,25+2*3,1)*1,25-3*0,8*0,4</t>
  </si>
  <si>
    <t>106:(1,875*2+1,2*2)*2,85-2*0,*2,0-0,7*2,0-0,95*2,45</t>
  </si>
  <si>
    <t>107:(2*1,75+2*2,15)*1,25-2*0,8*0,4</t>
  </si>
  <si>
    <t>108:(2,15+3,45+1,8+1,3+0,35+2,15)*1,25-0,8*0,4-0,4*0,4</t>
  </si>
  <si>
    <t>109:(2*0,8+2*1,875)*1,25-0,7*0,4</t>
  </si>
  <si>
    <t>110:(2*2,175+2*2,1)*1,25-3*0,8*0,4</t>
  </si>
  <si>
    <t>111:(2*2,85+2*1,8)*1,25-0,8*0,4-0,4*0,4</t>
  </si>
  <si>
    <t>112:(2*1,525+2*2,05)*1,25-0,8*0,4</t>
  </si>
  <si>
    <t>113:(2*1,0+2*2,05)*2,85-0,7*2,0</t>
  </si>
  <si>
    <t>114:(2*8,2+2*6,0)*1,3+(2*3,95+2*4,05)*1,3-2,8*0,4-1,8*0,4</t>
  </si>
  <si>
    <t>114:-1,9*0,325-2,55*0,1-2*0,65*0,275-2,55*0,1-0,65*0,275</t>
  </si>
  <si>
    <t>115:(2*5,825+2*4,0)*3,8-1,9*2,175-0,8*2,0</t>
  </si>
  <si>
    <t>116:(2*1,75+2*2,175)*3,8-0,7*2,0-0,125*0,325</t>
  </si>
  <si>
    <t>117:(2*1,75+2*1,75)*1,8-0,7*0,2</t>
  </si>
  <si>
    <t>2.NP:(5,75+3,025+4,15)*2,6-1,4*0,825</t>
  </si>
  <si>
    <t xml:space="preserve">2.NP-půda:34,15*1,0 </t>
  </si>
  <si>
    <t>(6,45+9,55+3,575)*2,75-1,4*0,825*2-1,2*2,1</t>
  </si>
  <si>
    <t>(12,125+2*8,2)*2,75-2*1,4*0,975-2*0,45*0,575-2*1,2*2,1</t>
  </si>
  <si>
    <t>612 42-1615.R00</t>
  </si>
  <si>
    <t>Omítka vnitřní zdiva, MVC, hrubá zatřená</t>
  </si>
  <si>
    <t>104:(2*3,1+2*2,15)*1,6-2*0,8*1,6-0,65*0,575</t>
  </si>
  <si>
    <t>105:(2*2,25+2*3,1)*1,6-3*0,8*1,6-0,65*0,575</t>
  </si>
  <si>
    <t>107:(2*1,75+2*2,15)*1,6-2*0,8*1,6</t>
  </si>
  <si>
    <t>108:(2,15+3,45+1,8+1,3+0,35+2,15)*1,6-0,8*1,6</t>
  </si>
  <si>
    <t>109:(2*0,8+2*1,875)*1,6-0,8*1,6</t>
  </si>
  <si>
    <t>110:(2*2,175+2*2,1)*1,6-3*0,8*1,6</t>
  </si>
  <si>
    <t>111:(2*2,85+2*1,8)*1,6-0,8*1,6</t>
  </si>
  <si>
    <t>112:(2*2,05+2*1,525)*1,6-0,8*1,6</t>
  </si>
  <si>
    <t>114:(2*8,2+2*6,0)*2,5+(2*3,95+2*4,05)*2,5-2,8*1,55-1,8*1,55</t>
  </si>
  <si>
    <t>114:-1,9*1,475-2,55*2,6-2*0,65*1,125-2,55*2,6-0,8*1,65-0,7*2,0</t>
  </si>
  <si>
    <t>114:-0,65*1,875-0,65*1,125</t>
  </si>
  <si>
    <t>117:(2*1,75+2*1,75)*2,0-0,7*2,0-0,15*0,15</t>
  </si>
  <si>
    <t>612 45-0014.RA0</t>
  </si>
  <si>
    <t>Omítka stěn vnitřní cementová hladká</t>
  </si>
  <si>
    <t>4*4*2</t>
  </si>
  <si>
    <t>611 42-1133.R00</t>
  </si>
  <si>
    <t>Omítka vnitřní stropů rovných, MVC, štuková</t>
  </si>
  <si>
    <t>7,1+16,8+113+6,5+7,0+2,3+3,8+6,9+1,5+4,5+5,1+3,1+2,2+66,1</t>
  </si>
  <si>
    <t>23,3+3,8+3,1</t>
  </si>
  <si>
    <t>611 45-1122.R00</t>
  </si>
  <si>
    <t>Omítka vnitřní stropů rovných, MC, hladká</t>
  </si>
  <si>
    <t>4*4</t>
  </si>
  <si>
    <t>62</t>
  </si>
  <si>
    <t>Upravy povrchů vnější</t>
  </si>
  <si>
    <t>62-VL1</t>
  </si>
  <si>
    <t>KZS, EPS 70-F, tl. 140mm vč. probarvené omítky hr.2mm, 3,2kg/m2, podle ETICS</t>
  </si>
  <si>
    <t>PU:4,2*35,0-1,45*2,35-0,7*1,45*9-0,7*0,85</t>
  </si>
  <si>
    <t>PB: 4,2*9,1+18,5 -2*0,2*0,35</t>
  </si>
  <si>
    <t>PD: 5,8*25+5,8*1,35+5,6*10,65+5,8*1,35-2*1,95*2,1-3*1,45*2,1</t>
  </si>
  <si>
    <t>PD:-2*0,45*0,45-4*1,45*0,85-4*0,45*0,45-3*1,45*0,7</t>
  </si>
  <si>
    <t>PB2: 5</t>
  </si>
  <si>
    <t>62-VL2</t>
  </si>
  <si>
    <t>KZS, XPS, tl. 100mm vč. soklové stěrky mozaikové 5,1kg/m2 podle ETICS</t>
  </si>
  <si>
    <t>PU: 25,2-1,45*0,1-0,7*1,05</t>
  </si>
  <si>
    <t>PB: 9,1*(1,20+0,25)/2</t>
  </si>
  <si>
    <t>PD: (1,5+10,65+1,35)*0,25+24,85*0,15-2*1,95*0,1-3*1,45*0,1</t>
  </si>
  <si>
    <t>62-VL3</t>
  </si>
  <si>
    <t>KZS, EPS tl. 30mm, vč. probarv. omítky, hr. zrna  2mm,3,2kg/m2, lepidlo na podklad OSB</t>
  </si>
  <si>
    <t>35*0,5</t>
  </si>
  <si>
    <t>63</t>
  </si>
  <si>
    <t>Podlahy a podlahové konstrukce</t>
  </si>
  <si>
    <t>631 31-2621.R00</t>
  </si>
  <si>
    <t>Mazanina betonová tl. 5 - 8 cm C 20/25</t>
  </si>
  <si>
    <t>0,05*(7,1+16,9+113+6,5+7+2,3+3,8+6,9+1,5+4,5+5,1+3,1+2,2)</t>
  </si>
  <si>
    <t>631 31-3621.R00</t>
  </si>
  <si>
    <t>Mazanina betonová tl. 8 - 12 cm C 20/25</t>
  </si>
  <si>
    <t>0,1*(66,1+23,3+3,8+3,1+19,5)</t>
  </si>
  <si>
    <t>631 31-5621.R00</t>
  </si>
  <si>
    <t>Mazanina betonová tl. 12 - 24 cm C 20/25</t>
  </si>
  <si>
    <t>0,15*3,675*3,675</t>
  </si>
  <si>
    <t>rampa:0,15*1,5*13,55</t>
  </si>
  <si>
    <t>631 36-1921.RT5</t>
  </si>
  <si>
    <t>Výztuž mazanin svařovanou sítí průměr drátu  6,0, oka 150/150 mm</t>
  </si>
  <si>
    <t>13,5*0,00303*1,15</t>
  </si>
  <si>
    <t>rampa: 1,5*13,55*0,00303*1,15</t>
  </si>
  <si>
    <t>631 36-1921.R00</t>
  </si>
  <si>
    <t>Výztuž mazanin svařovanou sítí průměr drátu 4,0, oka 150/150</t>
  </si>
  <si>
    <t>(179,9+115,8)*0,00135*1,15</t>
  </si>
  <si>
    <t>64</t>
  </si>
  <si>
    <t>Výplně otvorů</t>
  </si>
  <si>
    <t>642 94-2111.R00</t>
  </si>
  <si>
    <t>Osazení zárubní dveřních ocelových, pl. do 2,5 m2</t>
  </si>
  <si>
    <t>64-VL1</t>
  </si>
  <si>
    <t>Zárubeň ocelová    800x1970x150 P</t>
  </si>
  <si>
    <t>64-VL2</t>
  </si>
  <si>
    <t>Zárubeň ocelová   700x1970x100 P</t>
  </si>
  <si>
    <t>94</t>
  </si>
  <si>
    <t>Lešení a stavební výtahy</t>
  </si>
  <si>
    <t>941 95-5002.R00</t>
  </si>
  <si>
    <t>Lešení lehké pomocné, výška podlahy do 1,9 m</t>
  </si>
  <si>
    <t>66,1+23,3+3,8+3,1</t>
  </si>
  <si>
    <t>941 94-1031.R00</t>
  </si>
  <si>
    <t>Montáž lešení leh.řad.s podlahami,š.do 1 m, H 10 m</t>
  </si>
  <si>
    <t>37,5*3,5+39,5*5,0+9,1*7,0</t>
  </si>
  <si>
    <t>944 94-4011.R00</t>
  </si>
  <si>
    <t>Montáž ochranné sítě z umělých vláken</t>
  </si>
  <si>
    <t>37,5*5,0</t>
  </si>
  <si>
    <t>941 94-1191.RT2</t>
  </si>
  <si>
    <t>Příplatek za každý měsíc použití lešení k pol.1031 lešení vlastní</t>
  </si>
  <si>
    <t>941 94-1831.R00</t>
  </si>
  <si>
    <t>Demontáž lešení leh.řad.s podlahami,š.1 m, H 10 m</t>
  </si>
  <si>
    <t>944 94-4081.R00</t>
  </si>
  <si>
    <t>Demontáž ochranné sítě z umělých vláken</t>
  </si>
  <si>
    <t>95</t>
  </si>
  <si>
    <t>Dokončovací kce na pozem.stav.</t>
  </si>
  <si>
    <t>952 90-1111.R00</t>
  </si>
  <si>
    <t>Vyčištění budov o výšce podlaží do 4 m</t>
  </si>
  <si>
    <t>7,1+16,9+113+6,5+7+2,3+3,8+6,9+1,5+4,5+5,1+3,1+2,2+66,1+23,3+3,8+3,1+1</t>
  </si>
  <si>
    <t>95-VL1</t>
  </si>
  <si>
    <t>Vyčištění budov o výšce podlaží do 4m-HZS -půda</t>
  </si>
  <si>
    <t>hod</t>
  </si>
  <si>
    <t>95-VL2</t>
  </si>
  <si>
    <t>D+M přenosný hasící přístroj práškový  6kg, účinnost 21A 113B</t>
  </si>
  <si>
    <t>95-VL3</t>
  </si>
  <si>
    <t>D+M Přenosný hasící přístroj pěnový 9kg  účinnost 13A, 183B</t>
  </si>
  <si>
    <t>99</t>
  </si>
  <si>
    <t>Staveništní přesun hmot</t>
  </si>
  <si>
    <t>998 01-1001.R00</t>
  </si>
  <si>
    <t>Přesun hmot pro budovy zděné výšky do 6 m</t>
  </si>
  <si>
    <t>711</t>
  </si>
  <si>
    <t>Izolace proti vodě</t>
  </si>
  <si>
    <t>711 14-1559.RY2</t>
  </si>
  <si>
    <t>Izolace proti vlhk. vodorovná pásy přitavením 1 vrstva - včetně dod. Glastek 40 special mineral</t>
  </si>
  <si>
    <t>(35,2+34,95)/2*8,8+10,3*1,3</t>
  </si>
  <si>
    <t>711 11-1001.RZ1</t>
  </si>
  <si>
    <t>Izolace proti vlhkosti vodor. nátěr ALP za studena 1x nátěr - včetně dodávky penetračního laku ALP</t>
  </si>
  <si>
    <t>Výměra dtto pol. 71114-1559: 322,05</t>
  </si>
  <si>
    <t>998 71-1101.R00</t>
  </si>
  <si>
    <t>Přesun hmot pro izolace proti vodě, výšky do 6 m</t>
  </si>
  <si>
    <t>713</t>
  </si>
  <si>
    <t>Izolace tepelné</t>
  </si>
  <si>
    <t>713 11-1221.RK2</t>
  </si>
  <si>
    <t>Montáž parozábrany, zavěšené podhl., přelep. spojů Jutafol N 110 speciál</t>
  </si>
  <si>
    <t>;dtto pol. 713111221: 18,9</t>
  </si>
  <si>
    <t>713 11-1121.RT2</t>
  </si>
  <si>
    <t>Izolace tepelné stropů rovných spodem, drátem 2 vrstvy - materiál ve specifikaci</t>
  </si>
  <si>
    <t>(3,0+3,3)/2*6,0</t>
  </si>
  <si>
    <t>713-VL1</t>
  </si>
  <si>
    <t>Plsť nekašírovaná skleněná tl. 200mm lambda = 0,039</t>
  </si>
  <si>
    <t>Výměra dtto pol. 713111121:18,9*1,02</t>
  </si>
  <si>
    <t>713-VL2</t>
  </si>
  <si>
    <t>Plsť nekašírovaná skleněná tl. 100mm lambda=0,039</t>
  </si>
  <si>
    <t>713 11-1111.RT1</t>
  </si>
  <si>
    <t>Izolace tepelné stropů vrchem kladené volně 1 vrstva - materiál ve specifikaci</t>
  </si>
  <si>
    <t>72,4+99,8+99,4</t>
  </si>
  <si>
    <t>713-VL3</t>
  </si>
  <si>
    <t>Plsť  nekašírovaná skleněná tl. 200mm lambda=0,038</t>
  </si>
  <si>
    <t>Výměra dtto pol. 713111111: 271,6*1,02</t>
  </si>
  <si>
    <t>713 12-1111.RT1</t>
  </si>
  <si>
    <t>Izolace tepelná podlah na sucho, jednovrstvá materiál ve specifikaci</t>
  </si>
  <si>
    <t>7,1+16,9+113+6,5+7,0+2,3+3,8+6,9+1,5+4,5+5,1+3,1+2,2+66,1+6,0+3,8+3,1</t>
  </si>
  <si>
    <t>713 19-1100.RT9</t>
  </si>
  <si>
    <t>Položení separační fólie včetně dodávky fólie PE</t>
  </si>
  <si>
    <t>vÝMĚRA DTTO POL. 713121111:258,9</t>
  </si>
  <si>
    <t>713-VL4</t>
  </si>
  <si>
    <t>Podlahový polystyren EPS 150 tl. 80mm</t>
  </si>
  <si>
    <t>Výměra dtto montáž*1,02: 258,9*1,02</t>
  </si>
  <si>
    <t>713 13-1131.R00</t>
  </si>
  <si>
    <t>Izolace tepelná stěn lepením</t>
  </si>
  <si>
    <t>(35+9+25+1,5+10,5+10,0)*0,6</t>
  </si>
  <si>
    <t>713-VL5</t>
  </si>
  <si>
    <t>Polystyren extrudovaný XPS tl. 100mm</t>
  </si>
  <si>
    <t>dtto montáž * 1,02: 54,6*1,02</t>
  </si>
  <si>
    <t>998 71-3101.R00</t>
  </si>
  <si>
    <t>Přesun hmot pro izolace tepelné, výšky do 6 m</t>
  </si>
  <si>
    <t>762</t>
  </si>
  <si>
    <t>Konstrukce tesařské</t>
  </si>
  <si>
    <t>762 71-2110.R00</t>
  </si>
  <si>
    <t>Montáž vázaných konstrukcí hraněných do 120 cm2</t>
  </si>
  <si>
    <t>1028+55</t>
  </si>
  <si>
    <t>762 71-2120.R00</t>
  </si>
  <si>
    <t>Montáž vázaných konstrukcí hraněných do 224 cm2</t>
  </si>
  <si>
    <t>762 71-2130.R00</t>
  </si>
  <si>
    <t>Montáž vázaných konstrukcí hraněných do 288 cm2</t>
  </si>
  <si>
    <t>762 79-5000.R00</t>
  </si>
  <si>
    <t>Spojovací prostředky pro vázané konstrukce</t>
  </si>
  <si>
    <t>32,72+0,49</t>
  </si>
  <si>
    <t>762 34-2204.R00</t>
  </si>
  <si>
    <t>Montáž laťování střech, svislé, vzdálenost 100 cm</t>
  </si>
  <si>
    <t>450/1,0</t>
  </si>
  <si>
    <t>762 34-2203.R00</t>
  </si>
  <si>
    <t>Montáž laťování střech, vzdálenost latí 22 - 36 cm</t>
  </si>
  <si>
    <t>900*0,33</t>
  </si>
  <si>
    <t>762 34-1210.R00</t>
  </si>
  <si>
    <t>Montáž bednění střech rovných, prkna hrubá na sraz</t>
  </si>
  <si>
    <t>185+40</t>
  </si>
  <si>
    <t>762-VL1</t>
  </si>
  <si>
    <t>Dodávka řeziva krovu, jehličnaté SM/JD hranoly</t>
  </si>
  <si>
    <t>23,37+0,49</t>
  </si>
  <si>
    <t>762-VL2</t>
  </si>
  <si>
    <t>Dodávka řeziva krovu, jehličnaté SM/JD latě, prkna</t>
  </si>
  <si>
    <t>762 08-5130.R00</t>
  </si>
  <si>
    <t>Hoblování viditelných částí krovu třístranné</t>
  </si>
  <si>
    <t>0,5*35</t>
  </si>
  <si>
    <t>762-VL3</t>
  </si>
  <si>
    <t>D+M podbití podhledu okapu z desek OSB 18mm vč. podkl. roštu šroubováním</t>
  </si>
  <si>
    <t>0,5*10,5+1,5*24,4</t>
  </si>
  <si>
    <t>998 76-2102.R00</t>
  </si>
  <si>
    <t>Přesun hmot pro tesařské konstrukce, výšky do 12 m</t>
  </si>
  <si>
    <t>764</t>
  </si>
  <si>
    <t>Konstrukce klempířské</t>
  </si>
  <si>
    <t>764-VL1</t>
  </si>
  <si>
    <t>Zastřešení hladkými plechy, do 30° RŠ 660, tl. 0,5 mm, povrchová úprava HB polyester</t>
  </si>
  <si>
    <t>35,65*6,0</t>
  </si>
  <si>
    <t>764 -VL2</t>
  </si>
  <si>
    <t>Okapový plech , tl. 0,5 mm RŠ 245 mm, povrchová úprava HB polyester</t>
  </si>
  <si>
    <t>764-VL3</t>
  </si>
  <si>
    <t>Štítové lemování spodní, tl. 0,5 mm RŠ 330, povrchová úprava HB polyester</t>
  </si>
  <si>
    <t>764-VL5</t>
  </si>
  <si>
    <t>Kotlík žlabový kónický SOK,vel.žlabu 150 mm s povrchovou úpravou HB polyester</t>
  </si>
  <si>
    <t>764-VL4</t>
  </si>
  <si>
    <t>Žlab podokapní půlkruhový R,velikost 150 mm s povrch. úpravou HB polyester</t>
  </si>
  <si>
    <t>11+25+35</t>
  </si>
  <si>
    <t>764-VL6</t>
  </si>
  <si>
    <t>Odpadní trouby kruhové , D 100 mm s povrch. úpravou polyester</t>
  </si>
  <si>
    <t>5+6+7+8</t>
  </si>
  <si>
    <t>764-VL7</t>
  </si>
  <si>
    <t>D+M Oplechování parapetu, tažený hliník RŠ 280 komplet</t>
  </si>
  <si>
    <t>3*0,75+9*1,0+2*0,5+4*1,75+4*0,75+3*1,75</t>
  </si>
  <si>
    <t>764-VL8</t>
  </si>
  <si>
    <t>Oplechování balkonu-systémový klempířský prvek- okapnice</t>
  </si>
  <si>
    <t>998 76-4101.R00</t>
  </si>
  <si>
    <t>Přesun hmot pro klempířské konstr., výšky do 6 m</t>
  </si>
  <si>
    <t>765</t>
  </si>
  <si>
    <t>Krytiny tvrdé</t>
  </si>
  <si>
    <t>765 90-1001.R00</t>
  </si>
  <si>
    <t>Montáž podstřešní fólie</t>
  </si>
  <si>
    <t>216,4/cos36°:267,5</t>
  </si>
  <si>
    <t>146,4/cos10°:148,6</t>
  </si>
  <si>
    <t>765-VL1</t>
  </si>
  <si>
    <t>Fólie podstřešní paropropustná kontaktní-dodávka</t>
  </si>
  <si>
    <t>výměra dtto pol. 76590-1001: 416,1*1,15</t>
  </si>
  <si>
    <t>765 31-3111.RS2</t>
  </si>
  <si>
    <t>Krytina Brněnka 14, střech jednoduchých z tašek engobovaných</t>
  </si>
  <si>
    <t>216/cos36°: 267</t>
  </si>
  <si>
    <t>765 31-3131.RS2</t>
  </si>
  <si>
    <t>Hřeben z hřebenáčů č.2 na větrací pás s kartáči z hřebenáčů engobovaných</t>
  </si>
  <si>
    <t>765 31-3161.RS2</t>
  </si>
  <si>
    <t>Zakončení štítu taškou Brněnka 14 okrajová z tašek engobovaných</t>
  </si>
  <si>
    <t>765 31-3184.RS2</t>
  </si>
  <si>
    <t>Taška prostupová + nástavec odvětrání kanalizace taška engobovaná</t>
  </si>
  <si>
    <t>765 31-3186.R00</t>
  </si>
  <si>
    <t>Mřížka ochranná větrací 100 cm univerzální</t>
  </si>
  <si>
    <t>35+11+25</t>
  </si>
  <si>
    <t>998 76-5102.R00</t>
  </si>
  <si>
    <t>Přesun hmot pro krytiny tvrdé, výšky do 12 m</t>
  </si>
  <si>
    <t>766</t>
  </si>
  <si>
    <t>Konstrukce truhlářské</t>
  </si>
  <si>
    <t>766-VL1</t>
  </si>
  <si>
    <t>D+M Dveře vchodové plastové 1750x2600 specifikace výpis výrobků P1</t>
  </si>
  <si>
    <t>766-VL2</t>
  </si>
  <si>
    <t>D+M Okno plastové 1kř., trojsklo 750x750mm specifikace výpis výrobků P2, vč, vnitř.par.250mm</t>
  </si>
  <si>
    <t>766-VL3</t>
  </si>
  <si>
    <t>D+M Okno plastové 1kř.,trojsklo, lišty 1000x1750mm spec. viz výpis výrobků P3, vč. vnitř. parapetu</t>
  </si>
  <si>
    <t>766-VL4</t>
  </si>
  <si>
    <t>D+M Balkon.dveře plast. 2kř. trojsklo,1750x2350mm spec. viz výpis výrobků P4,</t>
  </si>
  <si>
    <t>766-VL5</t>
  </si>
  <si>
    <t>D+M Okno plastové 1kř., trojsklo 500x500mm,  specifikace výpis výrobků P5, vč. vnitř,par.250mm</t>
  </si>
  <si>
    <t>766-VL6</t>
  </si>
  <si>
    <t>D+M Vchodové devře plast 1kř., trojsklo 1000x2050 spec. výpis výrobků P6</t>
  </si>
  <si>
    <t>766-VL7</t>
  </si>
  <si>
    <t>D+M Stěna inter.plast.s dveř. dvojsklo 3000x2300mm Spec. výpis výrobků P7</t>
  </si>
  <si>
    <t>766-VL8</t>
  </si>
  <si>
    <t>D+M Stěna inter. plast plná, dvojsklo,2000x2300mm spec. viz výpis výrobků P8</t>
  </si>
  <si>
    <t>766-VL9</t>
  </si>
  <si>
    <t>D+M Balk.dveře plast.2kř. 1750x2050mm spec. viz výpis výrobků P9</t>
  </si>
  <si>
    <t>766-VL10</t>
  </si>
  <si>
    <t>D+M Okno plst. 1kř., trojsklo, 750x750mm spec. viz výpis výrobků P10, vč. vnitř. par.250mm</t>
  </si>
  <si>
    <t>766-VL11</t>
  </si>
  <si>
    <t>D+M Okno plast. 2kř., trojsklo, lišty, 1750x1000mm spec. viz výpis výrobků P11, vč. vnitř. par. 250mm</t>
  </si>
  <si>
    <t>766-VL12</t>
  </si>
  <si>
    <t>D+M Dveře vnitř. dřev 2kř.+nadsv.  1700x2600mm,spec. výpis výrobků T1</t>
  </si>
  <si>
    <t>766-VL13</t>
  </si>
  <si>
    <t>D+M Dveře vnitř. hladké vč. obl. zárubně 1 kř. 800x1970mm spec. výpis výrobků T2</t>
  </si>
  <si>
    <t>766-VL14</t>
  </si>
  <si>
    <t>D+M Dveře vnitř. hladké vč. obl. zárubně 1 kř. 800x1970mm spec. výpis výrobků T2-A, proved. TP</t>
  </si>
  <si>
    <t>766-VL15</t>
  </si>
  <si>
    <t>D+M Dveře vnitř. hladké vč. obl. zárubně 1 kř. 700x1970mm spec. výpis výrobků T3</t>
  </si>
  <si>
    <t>766-VL16</t>
  </si>
  <si>
    <t>D+M Dveře vnitř. hladké vč. obl. zárubně 1 kř. 700x1970mm  WC,spec. výpis výrobků T3-A,</t>
  </si>
  <si>
    <t>766-VL17</t>
  </si>
  <si>
    <t>D+M Sanitární příčka s dveřmi 1800x2050mm DTD s HPL, spec. výpis výrobků T4</t>
  </si>
  <si>
    <t>998 76-6101.R00</t>
  </si>
  <si>
    <t>Přesun hmot pro truhlářské konstr., výšky do 6 m</t>
  </si>
  <si>
    <t>767</t>
  </si>
  <si>
    <t>Konstrukce zámečnické</t>
  </si>
  <si>
    <t>767 99-5101.R00</t>
  </si>
  <si>
    <t>Výroba a montáž kov. atypických konstr. do 5 kg -kotevní desky do stropu</t>
  </si>
  <si>
    <t>kg</t>
  </si>
  <si>
    <t>9*2</t>
  </si>
  <si>
    <t>Výroba a montáž kov. atypických konstr. do 5 kg -kotvení pozednic komplet</t>
  </si>
  <si>
    <t>35*4,0+9*3,0</t>
  </si>
  <si>
    <t>767-VL1</t>
  </si>
  <si>
    <t>Větrací mřížka 400x400mm, pozink</t>
  </si>
  <si>
    <t>767-VL2</t>
  </si>
  <si>
    <t>Pochůzná plošina se schody- poro rošt, v= 0,95m, rám-válc. úhelníky, vč. zábradlí z trubek, pozink</t>
  </si>
  <si>
    <t>6*1,2+3*1,2+3,95*1,2</t>
  </si>
  <si>
    <t>767-VL3</t>
  </si>
  <si>
    <t>Dveře 2kř. kovové s tepel. izolací 2250x2350mm vč. zárubně spec. výpis výrobků Z1</t>
  </si>
  <si>
    <t>767-VL4</t>
  </si>
  <si>
    <t>D+M Zábradlí z profilů JEKL v=1100mm, povrch úprava pozink</t>
  </si>
  <si>
    <t>998 76-7101.R00</t>
  </si>
  <si>
    <t>Přesun hmot pro zámečnické konstr., výšky do 6 m</t>
  </si>
  <si>
    <t>771</t>
  </si>
  <si>
    <t>Podlahy z dlaždic a obklady</t>
  </si>
  <si>
    <t>771 10-0010.RAA</t>
  </si>
  <si>
    <t>Vyrovnání podk.samoniv.hmotou  nivelační hmota tl. 3 mm, penetrace</t>
  </si>
  <si>
    <t>280,66+9,66</t>
  </si>
  <si>
    <t>balkon: 24,4*1,35</t>
  </si>
  <si>
    <t>771 27-5105.R00</t>
  </si>
  <si>
    <t>Obklad keram.schod.stupňů hladkých do tmele 15x15</t>
  </si>
  <si>
    <t>18*1,2*(0,275+0,172)</t>
  </si>
  <si>
    <t>771 57-5109.R00</t>
  </si>
  <si>
    <t>Montáž podlah keram.,hladké, tmel, 30x30 cm</t>
  </si>
  <si>
    <t>7,1+16,9+113+6,5+7,0+2,3+3,8+6,9+1,5+4,5+5,1+3,1+2,2+66,1+23,3+3,8+3,1</t>
  </si>
  <si>
    <t>mezipodesta:3,025*1,475</t>
  </si>
  <si>
    <t>balkon:1,35*24,4</t>
  </si>
  <si>
    <t>771 47-5014.R00</t>
  </si>
  <si>
    <t>Obklad soklíků keram.rovných, tmel,výška 10 cm</t>
  </si>
  <si>
    <t>101:2,8*2+2,6*2-1,75*2-0,8</t>
  </si>
  <si>
    <t>102:2,7+3,0+6,6*2-3*1,7</t>
  </si>
  <si>
    <t>103:9,2+9,9+8,2+12,1+1,5+0,3+1,5+1,85+4,725+2,0-1,25-0,7-3*1,75-2,0</t>
  </si>
  <si>
    <t>103:-3,0-0,8-0,8-1,7</t>
  </si>
  <si>
    <t>113:2*1,0+2*2,05-0,7</t>
  </si>
  <si>
    <t>115:2*4,0+2*5,825-2,25-0,8</t>
  </si>
  <si>
    <t>116:2*175+2*2,175-2*0,7</t>
  </si>
  <si>
    <t>balkon:24,4</t>
  </si>
  <si>
    <t>771 57-9791.R00</t>
  </si>
  <si>
    <t>Příplatek za plochu podlah keram. do 5 m2 jednotl.</t>
  </si>
  <si>
    <t>2,3+3,8+1,5+4,5+3,1+2,2+3,8+3,1</t>
  </si>
  <si>
    <t>771 57-9795.R00</t>
  </si>
  <si>
    <t>Příplatek za spárování vodotěsnou hmotou - plošně</t>
  </si>
  <si>
    <t>108:6,9</t>
  </si>
  <si>
    <t>117:3,1</t>
  </si>
  <si>
    <t>771-VL1</t>
  </si>
  <si>
    <t>Dodávka dlaždic keramických 300x300x10 matné</t>
  </si>
  <si>
    <t>(280,66+9,66)*1,04</t>
  </si>
  <si>
    <t>0,1*431*1,04</t>
  </si>
  <si>
    <t>balkon: 1,35*24,4*1,04</t>
  </si>
  <si>
    <t>771-VL2</t>
  </si>
  <si>
    <t>Systémová stěrková izolace balkonu pod dlažbu</t>
  </si>
  <si>
    <t>1,35*24,4</t>
  </si>
  <si>
    <t>998 77-1101.R00</t>
  </si>
  <si>
    <t>Přesun hmot pro podlahy z dlaždic, výšky do 6 m</t>
  </si>
  <si>
    <t>781</t>
  </si>
  <si>
    <t>Obklady keramické</t>
  </si>
  <si>
    <t>781 10-1210.R00</t>
  </si>
  <si>
    <t>Penetrace podkladu pod obklady</t>
  </si>
  <si>
    <t>Výměra dtto pol. 612421615: 188,5</t>
  </si>
  <si>
    <t>781 41-5015.R00</t>
  </si>
  <si>
    <t>Montáž obkladů stěn, porovin.,tmel, 20x20,30x15 cm</t>
  </si>
  <si>
    <t>781 41-9706.R00</t>
  </si>
  <si>
    <t>Příplatek za spárovací vodotěsnou hmotu - plošně</t>
  </si>
  <si>
    <t>108: 3,15*1,6</t>
  </si>
  <si>
    <t>117: 2,5*1,6</t>
  </si>
  <si>
    <t>781 41-9711.R00</t>
  </si>
  <si>
    <t>Příplatek k obkladu stěn za plochu do 10 m2 jedntl</t>
  </si>
  <si>
    <t>781-VL1</t>
  </si>
  <si>
    <t>Dodávka obkladaček  keramických 200x250mm, lesklé bílé</t>
  </si>
  <si>
    <t>188,5*1,04</t>
  </si>
  <si>
    <t>998 78-1101.R00</t>
  </si>
  <si>
    <t>Přesun hmot pro obklady keramické, výšky do 6 m</t>
  </si>
  <si>
    <t>783</t>
  </si>
  <si>
    <t>Nátěry</t>
  </si>
  <si>
    <t>783 78-1002.R00</t>
  </si>
  <si>
    <t>Nátěr tesařských konstrukcí impregnace  2x</t>
  </si>
  <si>
    <t>0,4*2+0,52*947+0,4*75+0,52*75+0,56*3+0,6*332,5+0,6*52,5+0,68*10,5</t>
  </si>
  <si>
    <t>784</t>
  </si>
  <si>
    <t>Malby</t>
  </si>
  <si>
    <t>784 19-1201.R00</t>
  </si>
  <si>
    <t>Penetrace podkladu hloubková  1x</t>
  </si>
  <si>
    <t>101:(2,8*2+2,6*2)*2,85+7,1</t>
  </si>
  <si>
    <t>102:(2,7+3,0+6,6*2)*2,85+16,9</t>
  </si>
  <si>
    <t>103:(9,0+2,9+9,9+8,2+12,1+1,5+0,3+1,5+1,85+3,25+4,7+2,0)*2,85+113</t>
  </si>
  <si>
    <t>104:(2,15*2+3,1*2)*1,25+6,5</t>
  </si>
  <si>
    <t>105:(2,25*2+3,1*2)*1,25+7,0</t>
  </si>
  <si>
    <t>106:(1,875*2+1,2*2)*2,85+2,3</t>
  </si>
  <si>
    <t>107:(2,15*2+1,75*2)*1,25+3,8</t>
  </si>
  <si>
    <t>108:(2,15*2+3,45*2)*1,25+6,9</t>
  </si>
  <si>
    <t>109:(0,8*2+1,875*2)*1,25+1,5</t>
  </si>
  <si>
    <t>110:(2,175*2+1,75*2)*1,25+4,5</t>
  </si>
  <si>
    <t>111:(2,85*2+1,8*2)*1,25+5,1</t>
  </si>
  <si>
    <t>112:(2,05*2+1,525*2)*1,25+3,1</t>
  </si>
  <si>
    <t>113:(1,0*2+2,05*2)*2,85+2,2</t>
  </si>
  <si>
    <t>114:(8,2+6,0+5,35+0,3+1,2+3,95+4,05+10,25)*1,3+66,1</t>
  </si>
  <si>
    <t>115:(4,0*2+5,825*2)*2,85+23,3</t>
  </si>
  <si>
    <t>116:(2,175*2+1,75*2)*3,8+3,8</t>
  </si>
  <si>
    <t>117:(1,75*2+1,75*2)*1,8+3,1</t>
  </si>
  <si>
    <t>784 19-5212.R00</t>
  </si>
  <si>
    <t>Malba tekutá, bílá, 2 x</t>
  </si>
  <si>
    <t>Výměra dtto pol. 78419-1201: 795,6</t>
  </si>
  <si>
    <t>Stavoprojekt 2000, s.r.o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</si>
</sst>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9" workbookViewId="0">
      <selection activeCell="G31" sqref="G3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/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72</v>
      </c>
      <c r="D6" s="11"/>
      <c r="E6" s="11"/>
      <c r="F6" s="19"/>
      <c r="G6" s="13"/>
    </row>
    <row r="7" spans="1:57">
      <c r="A7" s="14" t="s">
        <v>8</v>
      </c>
      <c r="B7" s="16"/>
      <c r="C7" s="182"/>
      <c r="D7" s="183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82"/>
      <c r="D8" s="183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84" t="s">
        <v>624</v>
      </c>
      <c r="F11" s="185"/>
      <c r="G11" s="186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f>C22</f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>
      <c r="B46" s="181"/>
      <c r="C46" s="181"/>
      <c r="D46" s="181"/>
      <c r="E46" s="181"/>
      <c r="F46" s="181"/>
      <c r="G46" s="181"/>
    </row>
    <row r="47" spans="1:8">
      <c r="B47" s="181"/>
      <c r="C47" s="181"/>
      <c r="D47" s="181"/>
      <c r="E47" s="181"/>
      <c r="F47" s="181"/>
      <c r="G47" s="181"/>
    </row>
    <row r="48" spans="1:8">
      <c r="B48" s="181"/>
      <c r="C48" s="181"/>
      <c r="D48" s="181"/>
      <c r="E48" s="181"/>
      <c r="F48" s="181"/>
      <c r="G48" s="181"/>
    </row>
    <row r="49" spans="2:7">
      <c r="B49" s="181"/>
      <c r="C49" s="181"/>
      <c r="D49" s="181"/>
      <c r="E49" s="181"/>
      <c r="F49" s="181"/>
      <c r="G49" s="181"/>
    </row>
    <row r="50" spans="2:7">
      <c r="B50" s="181"/>
      <c r="C50" s="181"/>
      <c r="D50" s="181"/>
      <c r="E50" s="181"/>
      <c r="F50" s="181"/>
      <c r="G50" s="181"/>
    </row>
    <row r="51" spans="2:7">
      <c r="B51" s="181"/>
      <c r="C51" s="181"/>
      <c r="D51" s="181"/>
      <c r="E51" s="181"/>
      <c r="F51" s="181"/>
      <c r="G51" s="181"/>
    </row>
    <row r="52" spans="2:7">
      <c r="B52" s="181"/>
      <c r="C52" s="181"/>
      <c r="D52" s="181"/>
      <c r="E52" s="181"/>
      <c r="F52" s="181"/>
      <c r="G52" s="181"/>
    </row>
    <row r="53" spans="2:7">
      <c r="B53" s="181"/>
      <c r="C53" s="181"/>
      <c r="D53" s="181"/>
      <c r="E53" s="181"/>
      <c r="F53" s="181"/>
      <c r="G53" s="181"/>
    </row>
    <row r="54" spans="2:7">
      <c r="B54" s="181"/>
      <c r="C54" s="181"/>
      <c r="D54" s="181"/>
      <c r="E54" s="181"/>
      <c r="F54" s="181"/>
      <c r="G54" s="181"/>
    </row>
    <row r="55" spans="2:7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5"/>
  <sheetViews>
    <sheetView workbookViewId="0">
      <selection activeCell="A33" sqref="A3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88" t="s">
        <v>5</v>
      </c>
      <c r="B1" s="189"/>
      <c r="C1" s="69" t="str">
        <f>CONCATENATE(cislostavby," ",nazevstavby)</f>
        <v xml:space="preserve"> Pálenice Jaroslavice-stavba</v>
      </c>
      <c r="D1" s="70"/>
      <c r="E1" s="71"/>
      <c r="F1" s="70"/>
      <c r="G1" s="72"/>
      <c r="H1" s="73"/>
      <c r="I1" s="74"/>
    </row>
    <row r="2" spans="1:9" ht="13.5" thickBot="1">
      <c r="A2" s="190" t="s">
        <v>1</v>
      </c>
      <c r="B2" s="191"/>
      <c r="C2" s="75" t="str">
        <f>CONCATENATE(cisloobjektu," ",nazevobjektu)</f>
        <v xml:space="preserve"> </v>
      </c>
      <c r="D2" s="76"/>
      <c r="E2" s="77"/>
      <c r="F2" s="76"/>
      <c r="G2" s="192"/>
      <c r="H2" s="192"/>
      <c r="I2" s="193"/>
    </row>
    <row r="3" spans="1:9" ht="13.5" thickTop="1"/>
    <row r="4" spans="1:9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/>
    <row r="6" spans="1:9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>
      <c r="A7" s="177" t="str">
        <f>Položky!B7</f>
        <v>2</v>
      </c>
      <c r="B7" s="85" t="str">
        <f>Položky!C7</f>
        <v>Základy,zvláštní zakládání</v>
      </c>
      <c r="C7" s="86"/>
      <c r="D7" s="87"/>
      <c r="E7" s="178">
        <f>Položky!BC10</f>
        <v>0</v>
      </c>
      <c r="F7" s="179">
        <f>Položky!BD10</f>
        <v>0</v>
      </c>
      <c r="G7" s="179">
        <f>Položky!BE10</f>
        <v>0</v>
      </c>
      <c r="H7" s="179">
        <f>Položky!BF10</f>
        <v>0</v>
      </c>
      <c r="I7" s="180">
        <f>Položky!BG10</f>
        <v>0</v>
      </c>
    </row>
    <row r="8" spans="1:9" s="30" customFormat="1">
      <c r="A8" s="177" t="str">
        <f>Položky!B11</f>
        <v>3</v>
      </c>
      <c r="B8" s="85" t="str">
        <f>Položky!C11</f>
        <v>Svislé a kompletní konstrukce</v>
      </c>
      <c r="C8" s="86"/>
      <c r="D8" s="87"/>
      <c r="E8" s="178">
        <f>Položky!BC79</f>
        <v>0</v>
      </c>
      <c r="F8" s="179">
        <f>Položky!BD79</f>
        <v>0</v>
      </c>
      <c r="G8" s="179">
        <f>Položky!BE79</f>
        <v>0</v>
      </c>
      <c r="H8" s="179">
        <f>Položky!BF79</f>
        <v>0</v>
      </c>
      <c r="I8" s="180">
        <f>Položky!BG79</f>
        <v>0</v>
      </c>
    </row>
    <row r="9" spans="1:9" s="30" customFormat="1">
      <c r="A9" s="177" t="str">
        <f>Položky!B80</f>
        <v>4</v>
      </c>
      <c r="B9" s="85" t="str">
        <f>Položky!C80</f>
        <v>Vodorovné konstrukce</v>
      </c>
      <c r="C9" s="86"/>
      <c r="D9" s="87"/>
      <c r="E9" s="178">
        <f>Položky!BC114</f>
        <v>0</v>
      </c>
      <c r="F9" s="179">
        <f>Položky!BD114</f>
        <v>0</v>
      </c>
      <c r="G9" s="179">
        <f>Položky!BE114</f>
        <v>0</v>
      </c>
      <c r="H9" s="179">
        <f>Položky!BF114</f>
        <v>0</v>
      </c>
      <c r="I9" s="180">
        <f>Položky!BG114</f>
        <v>0</v>
      </c>
    </row>
    <row r="10" spans="1:9" s="30" customFormat="1">
      <c r="A10" s="177" t="str">
        <f>Položky!B115</f>
        <v>61</v>
      </c>
      <c r="B10" s="85" t="str">
        <f>Položky!C115</f>
        <v>Upravy povrchů vnitřní</v>
      </c>
      <c r="C10" s="86"/>
      <c r="D10" s="87"/>
      <c r="E10" s="178">
        <f>Položky!BC162</f>
        <v>0</v>
      </c>
      <c r="F10" s="179">
        <f>Položky!BD162</f>
        <v>0</v>
      </c>
      <c r="G10" s="179">
        <f>Položky!BE162</f>
        <v>0</v>
      </c>
      <c r="H10" s="179">
        <f>Položky!BF162</f>
        <v>0</v>
      </c>
      <c r="I10" s="180">
        <f>Položky!BG162</f>
        <v>0</v>
      </c>
    </row>
    <row r="11" spans="1:9" s="30" customFormat="1">
      <c r="A11" s="177" t="str">
        <f>Položky!B163</f>
        <v>62</v>
      </c>
      <c r="B11" s="85" t="str">
        <f>Položky!C163</f>
        <v>Upravy povrchů vnější</v>
      </c>
      <c r="C11" s="86"/>
      <c r="D11" s="87"/>
      <c r="E11" s="178">
        <f>Položky!BC176</f>
        <v>0</v>
      </c>
      <c r="F11" s="179">
        <f>Položky!BD176</f>
        <v>0</v>
      </c>
      <c r="G11" s="179">
        <f>Položky!BE176</f>
        <v>0</v>
      </c>
      <c r="H11" s="179">
        <f>Položky!BF176</f>
        <v>0</v>
      </c>
      <c r="I11" s="180">
        <f>Položky!BG176</f>
        <v>0</v>
      </c>
    </row>
    <row r="12" spans="1:9" s="30" customFormat="1">
      <c r="A12" s="177" t="str">
        <f>Položky!B177</f>
        <v>63</v>
      </c>
      <c r="B12" s="85" t="str">
        <f>Položky!C177</f>
        <v>Podlahy a podlahové konstrukce</v>
      </c>
      <c r="C12" s="86"/>
      <c r="D12" s="87"/>
      <c r="E12" s="178">
        <f>Položky!BC190</f>
        <v>0</v>
      </c>
      <c r="F12" s="179">
        <f>Položky!BD190</f>
        <v>0</v>
      </c>
      <c r="G12" s="179">
        <f>Položky!BE190</f>
        <v>0</v>
      </c>
      <c r="H12" s="179">
        <f>Položky!BF190</f>
        <v>0</v>
      </c>
      <c r="I12" s="180">
        <f>Položky!BG190</f>
        <v>0</v>
      </c>
    </row>
    <row r="13" spans="1:9" s="30" customFormat="1">
      <c r="A13" s="177" t="str">
        <f>Položky!B191</f>
        <v>64</v>
      </c>
      <c r="B13" s="85" t="str">
        <f>Položky!C191</f>
        <v>Výplně otvorů</v>
      </c>
      <c r="C13" s="86"/>
      <c r="D13" s="87"/>
      <c r="E13" s="178">
        <f>Položky!BC195</f>
        <v>0</v>
      </c>
      <c r="F13" s="179">
        <f>Položky!BD195</f>
        <v>0</v>
      </c>
      <c r="G13" s="179">
        <f>Položky!BE195</f>
        <v>0</v>
      </c>
      <c r="H13" s="179">
        <f>Položky!BF195</f>
        <v>0</v>
      </c>
      <c r="I13" s="180">
        <f>Položky!BG195</f>
        <v>0</v>
      </c>
    </row>
    <row r="14" spans="1:9" s="30" customFormat="1">
      <c r="A14" s="177" t="str">
        <f>Položky!B196</f>
        <v>94</v>
      </c>
      <c r="B14" s="85" t="str">
        <f>Položky!C196</f>
        <v>Lešení a stavební výtahy</v>
      </c>
      <c r="C14" s="86"/>
      <c r="D14" s="87"/>
      <c r="E14" s="178">
        <f>Položky!BC206</f>
        <v>0</v>
      </c>
      <c r="F14" s="179">
        <f>Položky!BD206</f>
        <v>0</v>
      </c>
      <c r="G14" s="179">
        <f>Položky!BE206</f>
        <v>0</v>
      </c>
      <c r="H14" s="179">
        <f>Položky!BF206</f>
        <v>0</v>
      </c>
      <c r="I14" s="180">
        <f>Položky!BG206</f>
        <v>0</v>
      </c>
    </row>
    <row r="15" spans="1:9" s="30" customFormat="1">
      <c r="A15" s="177" t="str">
        <f>Položky!B207</f>
        <v>95</v>
      </c>
      <c r="B15" s="85" t="str">
        <f>Položky!C207</f>
        <v>Dokončovací kce na pozem.stav.</v>
      </c>
      <c r="C15" s="86"/>
      <c r="D15" s="87"/>
      <c r="E15" s="178">
        <f>Položky!BC213</f>
        <v>0</v>
      </c>
      <c r="F15" s="179">
        <f>Položky!BD213</f>
        <v>0</v>
      </c>
      <c r="G15" s="179">
        <f>Položky!BE213</f>
        <v>0</v>
      </c>
      <c r="H15" s="179">
        <f>Položky!BF213</f>
        <v>0</v>
      </c>
      <c r="I15" s="180">
        <f>Položky!BG213</f>
        <v>0</v>
      </c>
    </row>
    <row r="16" spans="1:9" s="30" customFormat="1">
      <c r="A16" s="177" t="str">
        <f>Položky!B214</f>
        <v>99</v>
      </c>
      <c r="B16" s="85" t="str">
        <f>Položky!C214</f>
        <v>Staveništní přesun hmot</v>
      </c>
      <c r="C16" s="86"/>
      <c r="D16" s="87"/>
      <c r="E16" s="178">
        <f>Položky!BC216</f>
        <v>0</v>
      </c>
      <c r="F16" s="179">
        <f>Položky!BD216</f>
        <v>0</v>
      </c>
      <c r="G16" s="179">
        <f>Položky!BE216</f>
        <v>0</v>
      </c>
      <c r="H16" s="179">
        <f>Položky!BF216</f>
        <v>0</v>
      </c>
      <c r="I16" s="180">
        <f>Položky!BG216</f>
        <v>0</v>
      </c>
    </row>
    <row r="17" spans="1:57" s="30" customFormat="1">
      <c r="A17" s="177" t="str">
        <f>Položky!B217</f>
        <v>711</v>
      </c>
      <c r="B17" s="85" t="str">
        <f>Položky!C217</f>
        <v>Izolace proti vodě</v>
      </c>
      <c r="C17" s="86"/>
      <c r="D17" s="87"/>
      <c r="E17" s="178">
        <f>Položky!BC223</f>
        <v>0</v>
      </c>
      <c r="F17" s="179">
        <f>Položky!BD223</f>
        <v>0</v>
      </c>
      <c r="G17" s="179">
        <f>Položky!BE223</f>
        <v>0</v>
      </c>
      <c r="H17" s="179">
        <f>Položky!BF223</f>
        <v>0</v>
      </c>
      <c r="I17" s="180">
        <f>Položky!BG223</f>
        <v>0</v>
      </c>
    </row>
    <row r="18" spans="1:57" s="30" customFormat="1">
      <c r="A18" s="177" t="str">
        <f>Položky!B224</f>
        <v>713</v>
      </c>
      <c r="B18" s="85" t="str">
        <f>Položky!C224</f>
        <v>Izolace tepelné</v>
      </c>
      <c r="C18" s="86"/>
      <c r="D18" s="87"/>
      <c r="E18" s="178">
        <f>Položky!BC248</f>
        <v>0</v>
      </c>
      <c r="F18" s="179">
        <f>Položky!BD248</f>
        <v>0</v>
      </c>
      <c r="G18" s="179">
        <f>Položky!BE248</f>
        <v>0</v>
      </c>
      <c r="H18" s="179">
        <f>Položky!BF248</f>
        <v>0</v>
      </c>
      <c r="I18" s="180">
        <f>Položky!BG248</f>
        <v>0</v>
      </c>
    </row>
    <row r="19" spans="1:57" s="30" customFormat="1">
      <c r="A19" s="177" t="str">
        <f>Položky!B249</f>
        <v>762</v>
      </c>
      <c r="B19" s="85" t="str">
        <f>Položky!C249</f>
        <v>Konstrukce tesařské</v>
      </c>
      <c r="C19" s="86"/>
      <c r="D19" s="87"/>
      <c r="E19" s="178">
        <f>Položky!BC271</f>
        <v>0</v>
      </c>
      <c r="F19" s="179">
        <f>Položky!BD271</f>
        <v>0</v>
      </c>
      <c r="G19" s="179">
        <f>Položky!BE271</f>
        <v>0</v>
      </c>
      <c r="H19" s="179">
        <f>Položky!BF271</f>
        <v>0</v>
      </c>
      <c r="I19" s="180">
        <f>Položky!BG271</f>
        <v>0</v>
      </c>
    </row>
    <row r="20" spans="1:57" s="30" customFormat="1">
      <c r="A20" s="177" t="str">
        <f>Položky!B272</f>
        <v>764</v>
      </c>
      <c r="B20" s="85" t="str">
        <f>Položky!C272</f>
        <v>Konstrukce klempířské</v>
      </c>
      <c r="C20" s="86"/>
      <c r="D20" s="87"/>
      <c r="E20" s="178">
        <f>Položky!BC286</f>
        <v>0</v>
      </c>
      <c r="F20" s="179">
        <f>Položky!BD286</f>
        <v>0</v>
      </c>
      <c r="G20" s="179">
        <f>Položky!BE286</f>
        <v>0</v>
      </c>
      <c r="H20" s="179">
        <f>Položky!BF286</f>
        <v>0</v>
      </c>
      <c r="I20" s="180">
        <f>Položky!BG286</f>
        <v>0</v>
      </c>
    </row>
    <row r="21" spans="1:57" s="30" customFormat="1">
      <c r="A21" s="177" t="str">
        <f>Položky!B287</f>
        <v>765</v>
      </c>
      <c r="B21" s="85" t="str">
        <f>Položky!C287</f>
        <v>Krytiny tvrdé</v>
      </c>
      <c r="C21" s="86"/>
      <c r="D21" s="87"/>
      <c r="E21" s="178">
        <f>Položky!BC301</f>
        <v>0</v>
      </c>
      <c r="F21" s="179">
        <f>Položky!BD301</f>
        <v>0</v>
      </c>
      <c r="G21" s="179">
        <f>Položky!BE301</f>
        <v>0</v>
      </c>
      <c r="H21" s="179">
        <f>Položky!BF301</f>
        <v>0</v>
      </c>
      <c r="I21" s="180">
        <f>Položky!BG301</f>
        <v>0</v>
      </c>
    </row>
    <row r="22" spans="1:57" s="30" customFormat="1">
      <c r="A22" s="177" t="str">
        <f>Položky!B302</f>
        <v>766</v>
      </c>
      <c r="B22" s="85" t="str">
        <f>Položky!C302</f>
        <v>Konstrukce truhlářské</v>
      </c>
      <c r="C22" s="86"/>
      <c r="D22" s="87"/>
      <c r="E22" s="178">
        <f>Položky!BC321</f>
        <v>0</v>
      </c>
      <c r="F22" s="179">
        <f>Položky!BD321</f>
        <v>0</v>
      </c>
      <c r="G22" s="179">
        <f>Položky!BE321</f>
        <v>0</v>
      </c>
      <c r="H22" s="179">
        <f>Položky!BF321</f>
        <v>0</v>
      </c>
      <c r="I22" s="180">
        <f>Položky!BG321</f>
        <v>0</v>
      </c>
    </row>
    <row r="23" spans="1:57" s="30" customFormat="1">
      <c r="A23" s="177" t="str">
        <f>Položky!B322</f>
        <v>767</v>
      </c>
      <c r="B23" s="85" t="str">
        <f>Položky!C322</f>
        <v>Konstrukce zámečnické</v>
      </c>
      <c r="C23" s="86"/>
      <c r="D23" s="87"/>
      <c r="E23" s="178">
        <f>Položky!BC333</f>
        <v>0</v>
      </c>
      <c r="F23" s="179">
        <f>Položky!BD333</f>
        <v>0</v>
      </c>
      <c r="G23" s="179">
        <f>Položky!BE333</f>
        <v>0</v>
      </c>
      <c r="H23" s="179">
        <f>Položky!BF333</f>
        <v>0</v>
      </c>
      <c r="I23" s="180">
        <f>Položky!BG333</f>
        <v>0</v>
      </c>
    </row>
    <row r="24" spans="1:57" s="30" customFormat="1">
      <c r="A24" s="177" t="str">
        <f>Položky!B334</f>
        <v>771</v>
      </c>
      <c r="B24" s="85" t="str">
        <f>Položky!C334</f>
        <v>Podlahy z dlaždic a obklady</v>
      </c>
      <c r="C24" s="86"/>
      <c r="D24" s="87"/>
      <c r="E24" s="178">
        <f>Položky!BC365</f>
        <v>0</v>
      </c>
      <c r="F24" s="179">
        <f>Položky!BD365</f>
        <v>0</v>
      </c>
      <c r="G24" s="179">
        <f>Položky!BE365</f>
        <v>0</v>
      </c>
      <c r="H24" s="179">
        <f>Položky!BF365</f>
        <v>0</v>
      </c>
      <c r="I24" s="180">
        <f>Položky!BG365</f>
        <v>0</v>
      </c>
    </row>
    <row r="25" spans="1:57" s="30" customFormat="1">
      <c r="A25" s="177" t="str">
        <f>Položky!B366</f>
        <v>781</v>
      </c>
      <c r="B25" s="85" t="str">
        <f>Položky!C366</f>
        <v>Obklady keramické</v>
      </c>
      <c r="C25" s="86"/>
      <c r="D25" s="87"/>
      <c r="E25" s="178">
        <f>Položky!BC378</f>
        <v>0</v>
      </c>
      <c r="F25" s="179">
        <f>Položky!BD378</f>
        <v>0</v>
      </c>
      <c r="G25" s="179">
        <f>Položky!BE378</f>
        <v>0</v>
      </c>
      <c r="H25" s="179">
        <f>Položky!BF378</f>
        <v>0</v>
      </c>
      <c r="I25" s="180">
        <f>Položky!BG378</f>
        <v>0</v>
      </c>
    </row>
    <row r="26" spans="1:57" s="30" customFormat="1">
      <c r="A26" s="177" t="str">
        <f>Položky!B379</f>
        <v>783</v>
      </c>
      <c r="B26" s="85" t="str">
        <f>Položky!C379</f>
        <v>Nátěry</v>
      </c>
      <c r="C26" s="86"/>
      <c r="D26" s="87"/>
      <c r="E26" s="178">
        <f>Položky!BC382</f>
        <v>0</v>
      </c>
      <c r="F26" s="179">
        <f>Položky!BD382</f>
        <v>0</v>
      </c>
      <c r="G26" s="179">
        <f>Položky!BE382</f>
        <v>0</v>
      </c>
      <c r="H26" s="179">
        <f>Položky!BF382</f>
        <v>0</v>
      </c>
      <c r="I26" s="180">
        <f>Položky!BG382</f>
        <v>0</v>
      </c>
    </row>
    <row r="27" spans="1:57" s="30" customFormat="1" ht="13.5" thickBot="1">
      <c r="A27" s="177" t="str">
        <f>Položky!B383</f>
        <v>784</v>
      </c>
      <c r="B27" s="85" t="str">
        <f>Položky!C383</f>
        <v>Malby</v>
      </c>
      <c r="C27" s="86"/>
      <c r="D27" s="87"/>
      <c r="E27" s="178">
        <f>Položky!BC404</f>
        <v>0</v>
      </c>
      <c r="F27" s="179">
        <f>Položky!BD404</f>
        <v>0</v>
      </c>
      <c r="G27" s="179">
        <f>Položky!BE404</f>
        <v>0</v>
      </c>
      <c r="H27" s="179">
        <f>Položky!BF404</f>
        <v>0</v>
      </c>
      <c r="I27" s="180">
        <f>Položky!BG404</f>
        <v>0</v>
      </c>
    </row>
    <row r="28" spans="1:57" s="93" customFormat="1" ht="13.5" thickBot="1">
      <c r="A28" s="88"/>
      <c r="B28" s="80" t="s">
        <v>50</v>
      </c>
      <c r="C28" s="80"/>
      <c r="D28" s="89"/>
      <c r="E28" s="90">
        <f>SUM(E7:E27)</f>
        <v>0</v>
      </c>
      <c r="F28" s="91">
        <f>SUM(F7:F27)</f>
        <v>0</v>
      </c>
      <c r="G28" s="91">
        <f>SUM(G7:G27)</f>
        <v>0</v>
      </c>
      <c r="H28" s="91">
        <f>SUM(H7:H27)</f>
        <v>0</v>
      </c>
      <c r="I28" s="92">
        <f>SUM(I7:I27)</f>
        <v>0</v>
      </c>
    </row>
    <row r="29" spans="1:57">
      <c r="A29" s="86"/>
      <c r="B29" s="86"/>
      <c r="C29" s="86"/>
      <c r="D29" s="86"/>
      <c r="E29" s="86"/>
      <c r="F29" s="86"/>
      <c r="G29" s="86"/>
      <c r="H29" s="86"/>
      <c r="I29" s="86"/>
    </row>
    <row r="30" spans="1:57" ht="19.5" customHeight="1">
      <c r="A30" s="94" t="s">
        <v>51</v>
      </c>
      <c r="B30" s="94"/>
      <c r="C30" s="94"/>
      <c r="D30" s="94"/>
      <c r="E30" s="94"/>
      <c r="F30" s="94"/>
      <c r="G30" s="95"/>
      <c r="H30" s="94"/>
      <c r="I30" s="94"/>
      <c r="BA30" s="31"/>
      <c r="BB30" s="31"/>
      <c r="BC30" s="31"/>
      <c r="BD30" s="31"/>
      <c r="BE30" s="31"/>
    </row>
    <row r="31" spans="1:57" ht="13.5" thickBot="1">
      <c r="A31" s="96"/>
      <c r="B31" s="96"/>
      <c r="C31" s="96"/>
      <c r="D31" s="96"/>
      <c r="E31" s="96"/>
      <c r="F31" s="96"/>
      <c r="G31" s="96"/>
      <c r="H31" s="96"/>
      <c r="I31" s="96"/>
    </row>
    <row r="32" spans="1:57">
      <c r="A32" s="97" t="s">
        <v>52</v>
      </c>
      <c r="B32" s="98"/>
      <c r="C32" s="98"/>
      <c r="D32" s="99"/>
      <c r="E32" s="100" t="s">
        <v>53</v>
      </c>
      <c r="F32" s="101" t="s">
        <v>54</v>
      </c>
      <c r="G32" s="102" t="s">
        <v>55</v>
      </c>
      <c r="H32" s="103"/>
      <c r="I32" s="104" t="s">
        <v>53</v>
      </c>
    </row>
    <row r="33" spans="1:53">
      <c r="A33" s="105"/>
      <c r="B33" s="106"/>
      <c r="C33" s="106"/>
      <c r="D33" s="107"/>
      <c r="E33" s="108"/>
      <c r="F33" s="109"/>
      <c r="G33" s="110">
        <f>CHOOSE(BA33+1,HSV+PSV,HSV+PSV+Mont,HSV+PSV+Dodavka+Mont,HSV,PSV,Mont,Dodavka,Mont+Dodavka,0)</f>
        <v>0</v>
      </c>
      <c r="H33" s="111"/>
      <c r="I33" s="112">
        <f>E33+F33*G33/100</f>
        <v>0</v>
      </c>
      <c r="BA33">
        <v>8</v>
      </c>
    </row>
    <row r="34" spans="1:53" ht="13.5" thickBot="1">
      <c r="A34" s="113"/>
      <c r="B34" s="114" t="s">
        <v>56</v>
      </c>
      <c r="C34" s="115"/>
      <c r="D34" s="116"/>
      <c r="E34" s="117"/>
      <c r="F34" s="118"/>
      <c r="G34" s="118"/>
      <c r="H34" s="194">
        <f>SUM(H33:H33)</f>
        <v>0</v>
      </c>
      <c r="I34" s="195"/>
    </row>
    <row r="36" spans="1:53">
      <c r="B36" s="93"/>
      <c r="F36" s="119"/>
      <c r="G36" s="120"/>
      <c r="H36" s="120"/>
      <c r="I36" s="121"/>
    </row>
    <row r="37" spans="1:53">
      <c r="F37" s="119"/>
      <c r="G37" s="120"/>
      <c r="H37" s="120"/>
      <c r="I37" s="121"/>
    </row>
    <row r="38" spans="1:53">
      <c r="F38" s="119"/>
      <c r="G38" s="120"/>
      <c r="H38" s="120"/>
      <c r="I38" s="121"/>
    </row>
    <row r="39" spans="1:53">
      <c r="F39" s="119"/>
      <c r="G39" s="120"/>
      <c r="H39" s="120"/>
      <c r="I39" s="121"/>
    </row>
    <row r="40" spans="1:53">
      <c r="F40" s="119"/>
      <c r="G40" s="120"/>
      <c r="H40" s="120"/>
      <c r="I40" s="121"/>
    </row>
    <row r="41" spans="1:53">
      <c r="F41" s="119"/>
      <c r="G41" s="120"/>
      <c r="H41" s="120"/>
      <c r="I41" s="121"/>
    </row>
    <row r="42" spans="1:53">
      <c r="F42" s="119"/>
      <c r="G42" s="120"/>
      <c r="H42" s="120"/>
      <c r="I42" s="121"/>
    </row>
    <row r="43" spans="1:53">
      <c r="F43" s="119"/>
      <c r="G43" s="120"/>
      <c r="H43" s="120"/>
      <c r="I43" s="121"/>
    </row>
    <row r="44" spans="1:53">
      <c r="F44" s="119"/>
      <c r="G44" s="120"/>
      <c r="H44" s="120"/>
      <c r="I44" s="121"/>
    </row>
    <row r="45" spans="1:53">
      <c r="F45" s="119"/>
      <c r="G45" s="120"/>
      <c r="H45" s="120"/>
      <c r="I45" s="121"/>
    </row>
    <row r="46" spans="1:53">
      <c r="F46" s="119"/>
      <c r="G46" s="120"/>
      <c r="H46" s="120"/>
      <c r="I46" s="121"/>
    </row>
    <row r="47" spans="1:53">
      <c r="F47" s="119"/>
      <c r="G47" s="120"/>
      <c r="H47" s="120"/>
      <c r="I47" s="121"/>
    </row>
    <row r="48" spans="1:53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  <row r="78" spans="6:9">
      <c r="F78" s="119"/>
      <c r="G78" s="120"/>
      <c r="H78" s="120"/>
      <c r="I78" s="121"/>
    </row>
    <row r="79" spans="6:9">
      <c r="F79" s="119"/>
      <c r="G79" s="120"/>
      <c r="H79" s="120"/>
      <c r="I79" s="121"/>
    </row>
    <row r="80" spans="6:9">
      <c r="F80" s="119"/>
      <c r="G80" s="120"/>
      <c r="H80" s="120"/>
      <c r="I80" s="121"/>
    </row>
    <row r="81" spans="6:9">
      <c r="F81" s="119"/>
      <c r="G81" s="120"/>
      <c r="H81" s="120"/>
      <c r="I81" s="121"/>
    </row>
    <row r="82" spans="6:9">
      <c r="F82" s="119"/>
      <c r="G82" s="120"/>
      <c r="H82" s="120"/>
      <c r="I82" s="121"/>
    </row>
    <row r="83" spans="6:9">
      <c r="F83" s="119"/>
      <c r="G83" s="120"/>
      <c r="H83" s="120"/>
      <c r="I83" s="121"/>
    </row>
    <row r="84" spans="6:9">
      <c r="F84" s="119"/>
      <c r="G84" s="120"/>
      <c r="H84" s="120"/>
      <c r="I84" s="121"/>
    </row>
    <row r="85" spans="6:9">
      <c r="F85" s="119"/>
      <c r="G85" s="120"/>
      <c r="H85" s="120"/>
      <c r="I85" s="121"/>
    </row>
  </sheetData>
  <mergeCells count="4">
    <mergeCell ref="A1:B1"/>
    <mergeCell ref="A2:B2"/>
    <mergeCell ref="G2:I2"/>
    <mergeCell ref="H34:I3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471"/>
  <sheetViews>
    <sheetView showGridLines="0" showZeros="0" zoomScale="80" workbookViewId="0">
      <selection activeCell="A404" sqref="A404:IV406"/>
    </sheetView>
  </sheetViews>
  <sheetFormatPr defaultRowHeight="12.75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71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>
      <c r="B2" s="123"/>
      <c r="C2" s="124"/>
      <c r="D2" s="124"/>
      <c r="E2" s="125"/>
      <c r="F2" s="124"/>
      <c r="G2" s="124"/>
    </row>
    <row r="3" spans="1:59" ht="13.5" thickTop="1">
      <c r="A3" s="188" t="s">
        <v>5</v>
      </c>
      <c r="B3" s="189"/>
      <c r="C3" s="69" t="str">
        <f>CONCATENATE(cislostavby," ",nazevstavby)</f>
        <v xml:space="preserve"> Pálenice Jaroslavice-stavba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>
      <c r="A4" s="199" t="s">
        <v>1</v>
      </c>
      <c r="B4" s="191"/>
      <c r="C4" s="75" t="str">
        <f>CONCATENATE(cisloobjektu," ",nazevobjektu)</f>
        <v xml:space="preserve"> </v>
      </c>
      <c r="D4" s="76"/>
      <c r="E4" s="77"/>
      <c r="F4" s="76"/>
      <c r="G4" s="200"/>
      <c r="H4" s="200"/>
      <c r="I4" s="201"/>
    </row>
    <row r="5" spans="1:59" ht="13.5" thickTop="1">
      <c r="A5" s="129"/>
      <c r="B5" s="130"/>
      <c r="C5" s="130"/>
      <c r="D5" s="131"/>
      <c r="E5" s="132"/>
      <c r="F5" s="131"/>
      <c r="G5" s="133"/>
      <c r="H5" s="131"/>
      <c r="I5" s="131"/>
    </row>
    <row r="6" spans="1:59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>
      <c r="A7" s="139" t="s">
        <v>69</v>
      </c>
      <c r="B7" s="140" t="s">
        <v>73</v>
      </c>
      <c r="C7" s="141" t="s">
        <v>74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ht="25.5">
      <c r="A8" s="147">
        <v>1</v>
      </c>
      <c r="B8" s="148" t="s">
        <v>75</v>
      </c>
      <c r="C8" s="149" t="s">
        <v>76</v>
      </c>
      <c r="D8" s="150" t="s">
        <v>77</v>
      </c>
      <c r="E8" s="151">
        <v>2.0625</v>
      </c>
      <c r="F8" s="151">
        <v>0</v>
      </c>
      <c r="G8" s="152">
        <f>E8*F8</f>
        <v>0</v>
      </c>
      <c r="H8" s="153">
        <v>0.96299999999999997</v>
      </c>
      <c r="I8" s="153">
        <f>E8*H8</f>
        <v>1.9861875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>
      <c r="A9" s="154"/>
      <c r="B9" s="155"/>
      <c r="C9" s="196" t="s">
        <v>78</v>
      </c>
      <c r="D9" s="197"/>
      <c r="E9" s="156">
        <v>2.0625</v>
      </c>
      <c r="F9" s="157"/>
      <c r="G9" s="158"/>
      <c r="H9" s="159"/>
      <c r="I9" s="159"/>
      <c r="J9" s="159"/>
      <c r="K9" s="159"/>
      <c r="M9" s="122" t="s">
        <v>78</v>
      </c>
      <c r="O9" s="160"/>
      <c r="Q9" s="146"/>
    </row>
    <row r="10" spans="1:59">
      <c r="A10" s="161"/>
      <c r="B10" s="162" t="s">
        <v>71</v>
      </c>
      <c r="C10" s="163" t="str">
        <f>CONCATENATE(B7," ",C7)</f>
        <v>2 Základy,zvláštní zakládání</v>
      </c>
      <c r="D10" s="161"/>
      <c r="E10" s="164"/>
      <c r="F10" s="164"/>
      <c r="G10" s="165">
        <f>SUM(G7:G9)</f>
        <v>0</v>
      </c>
      <c r="H10" s="166"/>
      <c r="I10" s="167">
        <f>SUM(I7:I9)</f>
        <v>1.9861875</v>
      </c>
      <c r="J10" s="166"/>
      <c r="K10" s="167">
        <f>SUM(K7:K9)</f>
        <v>0</v>
      </c>
      <c r="Q10" s="146">
        <v>4</v>
      </c>
      <c r="BC10" s="168">
        <f>SUM(BC7:BC9)</f>
        <v>0</v>
      </c>
      <c r="BD10" s="168">
        <f>SUM(BD7:BD9)</f>
        <v>0</v>
      </c>
      <c r="BE10" s="168">
        <f>SUM(BE7:BE9)</f>
        <v>0</v>
      </c>
      <c r="BF10" s="168">
        <f>SUM(BF7:BF9)</f>
        <v>0</v>
      </c>
      <c r="BG10" s="168">
        <f>SUM(BG7:BG9)</f>
        <v>0</v>
      </c>
    </row>
    <row r="11" spans="1:59">
      <c r="A11" s="139" t="s">
        <v>69</v>
      </c>
      <c r="B11" s="140" t="s">
        <v>79</v>
      </c>
      <c r="C11" s="141" t="s">
        <v>80</v>
      </c>
      <c r="D11" s="142"/>
      <c r="E11" s="143"/>
      <c r="F11" s="143"/>
      <c r="G11" s="144"/>
      <c r="H11" s="145"/>
      <c r="I11" s="145"/>
      <c r="J11" s="145"/>
      <c r="K11" s="145"/>
      <c r="Q11" s="146">
        <v>1</v>
      </c>
    </row>
    <row r="12" spans="1:59" ht="25.5">
      <c r="A12" s="147">
        <v>2</v>
      </c>
      <c r="B12" s="148" t="s">
        <v>81</v>
      </c>
      <c r="C12" s="149" t="s">
        <v>82</v>
      </c>
      <c r="D12" s="150" t="s">
        <v>77</v>
      </c>
      <c r="E12" s="151">
        <v>54.512500000000003</v>
      </c>
      <c r="F12" s="151">
        <v>0</v>
      </c>
      <c r="G12" s="152">
        <f>E12*F12</f>
        <v>0</v>
      </c>
      <c r="H12" s="153">
        <v>0.29865999999999998</v>
      </c>
      <c r="I12" s="153">
        <f>E12*H12</f>
        <v>16.280703249999998</v>
      </c>
      <c r="J12" s="153">
        <v>0</v>
      </c>
      <c r="K12" s="153">
        <f>E12*J12</f>
        <v>0</v>
      </c>
      <c r="Q12" s="146">
        <v>2</v>
      </c>
      <c r="AA12" s="122">
        <v>12</v>
      </c>
      <c r="AB12" s="122">
        <v>0</v>
      </c>
      <c r="AC12" s="122">
        <v>2</v>
      </c>
      <c r="BB12" s="122">
        <v>1</v>
      </c>
      <c r="BC12" s="122">
        <f>IF(BB12=1,G12,0)</f>
        <v>0</v>
      </c>
      <c r="BD12" s="122">
        <f>IF(BB12=2,G12,0)</f>
        <v>0</v>
      </c>
      <c r="BE12" s="122">
        <f>IF(BB12=3,G12,0)</f>
        <v>0</v>
      </c>
      <c r="BF12" s="122">
        <f>IF(BB12=4,G12,0)</f>
        <v>0</v>
      </c>
      <c r="BG12" s="122">
        <f>IF(BB12=5,G12,0)</f>
        <v>0</v>
      </c>
    </row>
    <row r="13" spans="1:59">
      <c r="A13" s="154"/>
      <c r="B13" s="155"/>
      <c r="C13" s="196" t="s">
        <v>83</v>
      </c>
      <c r="D13" s="197"/>
      <c r="E13" s="156">
        <v>22.3125</v>
      </c>
      <c r="F13" s="157"/>
      <c r="G13" s="158"/>
      <c r="H13" s="159"/>
      <c r="I13" s="159"/>
      <c r="J13" s="159"/>
      <c r="K13" s="159"/>
      <c r="M13" s="122" t="s">
        <v>83</v>
      </c>
      <c r="O13" s="160"/>
      <c r="Q13" s="146"/>
    </row>
    <row r="14" spans="1:59">
      <c r="A14" s="154"/>
      <c r="B14" s="155"/>
      <c r="C14" s="196" t="s">
        <v>84</v>
      </c>
      <c r="D14" s="197"/>
      <c r="E14" s="156">
        <v>32.200000000000003</v>
      </c>
      <c r="F14" s="157"/>
      <c r="G14" s="158"/>
      <c r="H14" s="159"/>
      <c r="I14" s="159"/>
      <c r="J14" s="159"/>
      <c r="K14" s="159"/>
      <c r="M14" s="122" t="s">
        <v>84</v>
      </c>
      <c r="O14" s="160"/>
      <c r="Q14" s="146"/>
    </row>
    <row r="15" spans="1:59" ht="25.5">
      <c r="A15" s="147">
        <v>3</v>
      </c>
      <c r="B15" s="148" t="s">
        <v>85</v>
      </c>
      <c r="C15" s="149" t="s">
        <v>82</v>
      </c>
      <c r="D15" s="150" t="s">
        <v>77</v>
      </c>
      <c r="E15" s="151">
        <v>340.83749999999998</v>
      </c>
      <c r="F15" s="151">
        <v>0</v>
      </c>
      <c r="G15" s="152">
        <f>E15*F15</f>
        <v>0</v>
      </c>
      <c r="H15" s="153">
        <v>0.17818999999999999</v>
      </c>
      <c r="I15" s="153">
        <f>E15*H15</f>
        <v>60.733834124999994</v>
      </c>
      <c r="J15" s="153">
        <v>0</v>
      </c>
      <c r="K15" s="153">
        <f>E15*J15</f>
        <v>0</v>
      </c>
      <c r="Q15" s="146">
        <v>2</v>
      </c>
      <c r="AA15" s="122">
        <v>12</v>
      </c>
      <c r="AB15" s="122">
        <v>0</v>
      </c>
      <c r="AC15" s="122">
        <v>3</v>
      </c>
      <c r="BB15" s="122">
        <v>1</v>
      </c>
      <c r="BC15" s="122">
        <f>IF(BB15=1,G15,0)</f>
        <v>0</v>
      </c>
      <c r="BD15" s="122">
        <f>IF(BB15=2,G15,0)</f>
        <v>0</v>
      </c>
      <c r="BE15" s="122">
        <f>IF(BB15=3,G15,0)</f>
        <v>0</v>
      </c>
      <c r="BF15" s="122">
        <f>IF(BB15=4,G15,0)</f>
        <v>0</v>
      </c>
      <c r="BG15" s="122">
        <f>IF(BB15=5,G15,0)</f>
        <v>0</v>
      </c>
    </row>
    <row r="16" spans="1:59">
      <c r="A16" s="154"/>
      <c r="B16" s="155"/>
      <c r="C16" s="196" t="s">
        <v>86</v>
      </c>
      <c r="D16" s="197"/>
      <c r="E16" s="156">
        <v>0</v>
      </c>
      <c r="F16" s="157"/>
      <c r="G16" s="158"/>
      <c r="H16" s="159"/>
      <c r="I16" s="159"/>
      <c r="J16" s="159"/>
      <c r="K16" s="159"/>
      <c r="M16" s="122" t="s">
        <v>86</v>
      </c>
      <c r="O16" s="160"/>
      <c r="Q16" s="146"/>
    </row>
    <row r="17" spans="1:59">
      <c r="A17" s="154"/>
      <c r="B17" s="155"/>
      <c r="C17" s="196" t="s">
        <v>87</v>
      </c>
      <c r="D17" s="197"/>
      <c r="E17" s="156">
        <v>33.450000000000003</v>
      </c>
      <c r="F17" s="157"/>
      <c r="G17" s="158"/>
      <c r="H17" s="159"/>
      <c r="I17" s="159"/>
      <c r="J17" s="159"/>
      <c r="K17" s="159"/>
      <c r="M17" s="122" t="s">
        <v>87</v>
      </c>
      <c r="O17" s="160"/>
      <c r="Q17" s="146"/>
    </row>
    <row r="18" spans="1:59">
      <c r="A18" s="154"/>
      <c r="B18" s="155"/>
      <c r="C18" s="196" t="s">
        <v>88</v>
      </c>
      <c r="D18" s="197"/>
      <c r="E18" s="156">
        <v>58.524999999999999</v>
      </c>
      <c r="F18" s="157"/>
      <c r="G18" s="158"/>
      <c r="H18" s="159"/>
      <c r="I18" s="159"/>
      <c r="J18" s="159"/>
      <c r="K18" s="159"/>
      <c r="M18" s="122" t="s">
        <v>88</v>
      </c>
      <c r="O18" s="160"/>
      <c r="Q18" s="146"/>
    </row>
    <row r="19" spans="1:59">
      <c r="A19" s="154"/>
      <c r="B19" s="155"/>
      <c r="C19" s="196" t="s">
        <v>89</v>
      </c>
      <c r="D19" s="197"/>
      <c r="E19" s="156">
        <v>30.45</v>
      </c>
      <c r="F19" s="157"/>
      <c r="G19" s="158"/>
      <c r="H19" s="159"/>
      <c r="I19" s="159"/>
      <c r="J19" s="159"/>
      <c r="K19" s="159"/>
      <c r="M19" s="122" t="s">
        <v>89</v>
      </c>
      <c r="O19" s="160"/>
      <c r="Q19" s="146"/>
    </row>
    <row r="20" spans="1:59">
      <c r="A20" s="154"/>
      <c r="B20" s="155"/>
      <c r="C20" s="196" t="s">
        <v>90</v>
      </c>
      <c r="D20" s="197"/>
      <c r="E20" s="156">
        <v>91.962500000000006</v>
      </c>
      <c r="F20" s="157"/>
      <c r="G20" s="158"/>
      <c r="H20" s="159"/>
      <c r="I20" s="159"/>
      <c r="J20" s="159"/>
      <c r="K20" s="159"/>
      <c r="M20" s="122" t="s">
        <v>90</v>
      </c>
      <c r="O20" s="160"/>
      <c r="Q20" s="146"/>
    </row>
    <row r="21" spans="1:59">
      <c r="A21" s="154"/>
      <c r="B21" s="155"/>
      <c r="C21" s="196" t="s">
        <v>91</v>
      </c>
      <c r="D21" s="197"/>
      <c r="E21" s="156">
        <v>0</v>
      </c>
      <c r="F21" s="157"/>
      <c r="G21" s="158"/>
      <c r="H21" s="159"/>
      <c r="I21" s="159"/>
      <c r="J21" s="159"/>
      <c r="K21" s="159"/>
      <c r="M21" s="122" t="s">
        <v>91</v>
      </c>
      <c r="O21" s="160"/>
      <c r="Q21" s="146"/>
    </row>
    <row r="22" spans="1:59">
      <c r="A22" s="154"/>
      <c r="B22" s="155"/>
      <c r="C22" s="196" t="s">
        <v>92</v>
      </c>
      <c r="D22" s="197"/>
      <c r="E22" s="156">
        <v>22.477499999999999</v>
      </c>
      <c r="F22" s="157"/>
      <c r="G22" s="158"/>
      <c r="H22" s="159"/>
      <c r="I22" s="159"/>
      <c r="J22" s="159"/>
      <c r="K22" s="159"/>
      <c r="M22" s="122" t="s">
        <v>92</v>
      </c>
      <c r="O22" s="160"/>
      <c r="Q22" s="146"/>
    </row>
    <row r="23" spans="1:59">
      <c r="A23" s="154"/>
      <c r="B23" s="155"/>
      <c r="C23" s="196" t="s">
        <v>93</v>
      </c>
      <c r="D23" s="197"/>
      <c r="E23" s="156">
        <v>47.56</v>
      </c>
      <c r="F23" s="157"/>
      <c r="G23" s="158"/>
      <c r="H23" s="159"/>
      <c r="I23" s="159"/>
      <c r="J23" s="159"/>
      <c r="K23" s="159"/>
      <c r="M23" s="122" t="s">
        <v>93</v>
      </c>
      <c r="O23" s="160"/>
      <c r="Q23" s="146"/>
    </row>
    <row r="24" spans="1:59">
      <c r="A24" s="154"/>
      <c r="B24" s="155"/>
      <c r="C24" s="196" t="s">
        <v>94</v>
      </c>
      <c r="D24" s="197"/>
      <c r="E24" s="156">
        <v>30.8</v>
      </c>
      <c r="F24" s="157"/>
      <c r="G24" s="158"/>
      <c r="H24" s="159"/>
      <c r="I24" s="159"/>
      <c r="J24" s="159"/>
      <c r="K24" s="159"/>
      <c r="M24" s="122" t="s">
        <v>94</v>
      </c>
      <c r="O24" s="160"/>
      <c r="Q24" s="146"/>
    </row>
    <row r="25" spans="1:59">
      <c r="A25" s="154"/>
      <c r="B25" s="155"/>
      <c r="C25" s="196" t="s">
        <v>95</v>
      </c>
      <c r="D25" s="197"/>
      <c r="E25" s="156">
        <v>25.612500000000001</v>
      </c>
      <c r="F25" s="157"/>
      <c r="G25" s="158"/>
      <c r="H25" s="159"/>
      <c r="I25" s="159"/>
      <c r="J25" s="159"/>
      <c r="K25" s="159"/>
      <c r="M25" s="122" t="s">
        <v>95</v>
      </c>
      <c r="O25" s="160"/>
      <c r="Q25" s="146"/>
    </row>
    <row r="26" spans="1:59" ht="25.5">
      <c r="A26" s="147">
        <v>4</v>
      </c>
      <c r="B26" s="148" t="s">
        <v>96</v>
      </c>
      <c r="C26" s="149" t="s">
        <v>97</v>
      </c>
      <c r="D26" s="150" t="s">
        <v>77</v>
      </c>
      <c r="E26" s="151">
        <v>117.1225</v>
      </c>
      <c r="F26" s="151">
        <v>0</v>
      </c>
      <c r="G26" s="152">
        <f>E26*F26</f>
        <v>0</v>
      </c>
      <c r="H26" s="153">
        <v>0.21246000000000001</v>
      </c>
      <c r="I26" s="153">
        <f>E26*H26</f>
        <v>24.883846350000002</v>
      </c>
      <c r="J26" s="153">
        <v>0</v>
      </c>
      <c r="K26" s="153">
        <f>E26*J26</f>
        <v>0</v>
      </c>
      <c r="Q26" s="146">
        <v>2</v>
      </c>
      <c r="AA26" s="122">
        <v>12</v>
      </c>
      <c r="AB26" s="122">
        <v>0</v>
      </c>
      <c r="AC26" s="122">
        <v>4</v>
      </c>
      <c r="BB26" s="122">
        <v>1</v>
      </c>
      <c r="BC26" s="122">
        <f>IF(BB26=1,G26,0)</f>
        <v>0</v>
      </c>
      <c r="BD26" s="122">
        <f>IF(BB26=2,G26,0)</f>
        <v>0</v>
      </c>
      <c r="BE26" s="122">
        <f>IF(BB26=3,G26,0)</f>
        <v>0</v>
      </c>
      <c r="BF26" s="122">
        <f>IF(BB26=4,G26,0)</f>
        <v>0</v>
      </c>
      <c r="BG26" s="122">
        <f>IF(BB26=5,G26,0)</f>
        <v>0</v>
      </c>
    </row>
    <row r="27" spans="1:59">
      <c r="A27" s="154"/>
      <c r="B27" s="155"/>
      <c r="C27" s="196" t="s">
        <v>98</v>
      </c>
      <c r="D27" s="197"/>
      <c r="E27" s="156">
        <v>0</v>
      </c>
      <c r="F27" s="157"/>
      <c r="G27" s="158"/>
      <c r="H27" s="159"/>
      <c r="I27" s="159"/>
      <c r="J27" s="159"/>
      <c r="K27" s="159"/>
      <c r="M27" s="122" t="s">
        <v>98</v>
      </c>
      <c r="O27" s="160"/>
      <c r="Q27" s="146"/>
    </row>
    <row r="28" spans="1:59">
      <c r="A28" s="154"/>
      <c r="B28" s="155"/>
      <c r="C28" s="196" t="s">
        <v>99</v>
      </c>
      <c r="D28" s="197"/>
      <c r="E28" s="156">
        <v>23.55</v>
      </c>
      <c r="F28" s="157"/>
      <c r="G28" s="158"/>
      <c r="H28" s="159"/>
      <c r="I28" s="159"/>
      <c r="J28" s="159"/>
      <c r="K28" s="159"/>
      <c r="M28" s="122" t="s">
        <v>99</v>
      </c>
      <c r="O28" s="160"/>
      <c r="Q28" s="146"/>
    </row>
    <row r="29" spans="1:59">
      <c r="A29" s="154"/>
      <c r="B29" s="155"/>
      <c r="C29" s="196" t="s">
        <v>100</v>
      </c>
      <c r="D29" s="197"/>
      <c r="E29" s="156">
        <v>11.28</v>
      </c>
      <c r="F29" s="157"/>
      <c r="G29" s="158"/>
      <c r="H29" s="159"/>
      <c r="I29" s="159"/>
      <c r="J29" s="159"/>
      <c r="K29" s="159"/>
      <c r="M29" s="122" t="s">
        <v>100</v>
      </c>
      <c r="O29" s="160"/>
      <c r="Q29" s="146"/>
    </row>
    <row r="30" spans="1:59">
      <c r="A30" s="154"/>
      <c r="B30" s="155"/>
      <c r="C30" s="196" t="s">
        <v>101</v>
      </c>
      <c r="D30" s="197"/>
      <c r="E30" s="156">
        <v>10.85</v>
      </c>
      <c r="F30" s="157"/>
      <c r="G30" s="158"/>
      <c r="H30" s="159"/>
      <c r="I30" s="159"/>
      <c r="J30" s="159"/>
      <c r="K30" s="159"/>
      <c r="M30" s="122" t="s">
        <v>101</v>
      </c>
      <c r="O30" s="160"/>
      <c r="Q30" s="146"/>
    </row>
    <row r="31" spans="1:59">
      <c r="A31" s="154"/>
      <c r="B31" s="155"/>
      <c r="C31" s="196" t="s">
        <v>102</v>
      </c>
      <c r="D31" s="197"/>
      <c r="E31" s="156">
        <v>21.5425</v>
      </c>
      <c r="F31" s="157"/>
      <c r="G31" s="158"/>
      <c r="H31" s="159"/>
      <c r="I31" s="159"/>
      <c r="J31" s="159"/>
      <c r="K31" s="159"/>
      <c r="M31" s="122" t="s">
        <v>102</v>
      </c>
      <c r="O31" s="160"/>
      <c r="Q31" s="146"/>
    </row>
    <row r="32" spans="1:59">
      <c r="A32" s="154"/>
      <c r="B32" s="155"/>
      <c r="C32" s="196" t="s">
        <v>91</v>
      </c>
      <c r="D32" s="197"/>
      <c r="E32" s="156">
        <v>0</v>
      </c>
      <c r="F32" s="157"/>
      <c r="G32" s="158"/>
      <c r="H32" s="159"/>
      <c r="I32" s="159"/>
      <c r="J32" s="159"/>
      <c r="K32" s="159"/>
      <c r="M32" s="122" t="s">
        <v>91</v>
      </c>
      <c r="O32" s="160"/>
      <c r="Q32" s="146"/>
    </row>
    <row r="33" spans="1:59">
      <c r="A33" s="154"/>
      <c r="B33" s="155"/>
      <c r="C33" s="196" t="s">
        <v>103</v>
      </c>
      <c r="D33" s="197"/>
      <c r="E33" s="156">
        <v>49.9</v>
      </c>
      <c r="F33" s="157"/>
      <c r="G33" s="158"/>
      <c r="H33" s="159"/>
      <c r="I33" s="159"/>
      <c r="J33" s="159"/>
      <c r="K33" s="159"/>
      <c r="M33" s="122" t="s">
        <v>103</v>
      </c>
      <c r="O33" s="160"/>
      <c r="Q33" s="146"/>
    </row>
    <row r="34" spans="1:59" ht="25.5">
      <c r="A34" s="147">
        <v>5</v>
      </c>
      <c r="B34" s="148" t="s">
        <v>104</v>
      </c>
      <c r="C34" s="149" t="s">
        <v>105</v>
      </c>
      <c r="D34" s="150" t="s">
        <v>77</v>
      </c>
      <c r="E34" s="151">
        <v>12</v>
      </c>
      <c r="F34" s="151">
        <v>0</v>
      </c>
      <c r="G34" s="152">
        <f>E34*F34</f>
        <v>0</v>
      </c>
      <c r="H34" s="153">
        <v>0.17655000000000001</v>
      </c>
      <c r="I34" s="153">
        <f>E34*H34</f>
        <v>2.1186000000000003</v>
      </c>
      <c r="J34" s="153">
        <v>0</v>
      </c>
      <c r="K34" s="153">
        <f>E34*J34</f>
        <v>0</v>
      </c>
      <c r="Q34" s="146">
        <v>2</v>
      </c>
      <c r="AA34" s="122">
        <v>12</v>
      </c>
      <c r="AB34" s="122">
        <v>0</v>
      </c>
      <c r="AC34" s="122">
        <v>5</v>
      </c>
      <c r="BB34" s="122">
        <v>1</v>
      </c>
      <c r="BC34" s="122">
        <f>IF(BB34=1,G34,0)</f>
        <v>0</v>
      </c>
      <c r="BD34" s="122">
        <f>IF(BB34=2,G34,0)</f>
        <v>0</v>
      </c>
      <c r="BE34" s="122">
        <f>IF(BB34=3,G34,0)</f>
        <v>0</v>
      </c>
      <c r="BF34" s="122">
        <f>IF(BB34=4,G34,0)</f>
        <v>0</v>
      </c>
      <c r="BG34" s="122">
        <f>IF(BB34=5,G34,0)</f>
        <v>0</v>
      </c>
    </row>
    <row r="35" spans="1:59">
      <c r="A35" s="154"/>
      <c r="B35" s="155"/>
      <c r="C35" s="196" t="s">
        <v>86</v>
      </c>
      <c r="D35" s="197"/>
      <c r="E35" s="156">
        <v>0</v>
      </c>
      <c r="F35" s="157"/>
      <c r="G35" s="158"/>
      <c r="H35" s="159"/>
      <c r="I35" s="159"/>
      <c r="J35" s="159"/>
      <c r="K35" s="159"/>
      <c r="M35" s="122" t="s">
        <v>86</v>
      </c>
      <c r="O35" s="160"/>
      <c r="Q35" s="146"/>
    </row>
    <row r="36" spans="1:59">
      <c r="A36" s="154"/>
      <c r="B36" s="155"/>
      <c r="C36" s="196" t="s">
        <v>106</v>
      </c>
      <c r="D36" s="197"/>
      <c r="E36" s="156">
        <v>12</v>
      </c>
      <c r="F36" s="157"/>
      <c r="G36" s="158"/>
      <c r="H36" s="159"/>
      <c r="I36" s="159"/>
      <c r="J36" s="159"/>
      <c r="K36" s="159"/>
      <c r="M36" s="122" t="s">
        <v>106</v>
      </c>
      <c r="O36" s="160"/>
      <c r="Q36" s="146"/>
    </row>
    <row r="37" spans="1:59">
      <c r="A37" s="154"/>
      <c r="B37" s="155"/>
      <c r="C37" s="196" t="s">
        <v>91</v>
      </c>
      <c r="D37" s="197"/>
      <c r="E37" s="156">
        <v>0</v>
      </c>
      <c r="F37" s="157"/>
      <c r="G37" s="158"/>
      <c r="H37" s="159"/>
      <c r="I37" s="159"/>
      <c r="J37" s="159"/>
      <c r="K37" s="159"/>
      <c r="M37" s="122" t="s">
        <v>91</v>
      </c>
      <c r="O37" s="160"/>
      <c r="Q37" s="146"/>
    </row>
    <row r="38" spans="1:59">
      <c r="A38" s="154"/>
      <c r="B38" s="155"/>
      <c r="C38" s="196" t="s">
        <v>107</v>
      </c>
      <c r="D38" s="197"/>
      <c r="E38" s="156">
        <v>0</v>
      </c>
      <c r="F38" s="157"/>
      <c r="G38" s="158"/>
      <c r="H38" s="159"/>
      <c r="I38" s="159"/>
      <c r="J38" s="159"/>
      <c r="K38" s="159"/>
      <c r="M38" s="122" t="s">
        <v>107</v>
      </c>
      <c r="O38" s="160"/>
      <c r="Q38" s="146"/>
    </row>
    <row r="39" spans="1:59">
      <c r="A39" s="147">
        <v>6</v>
      </c>
      <c r="B39" s="148" t="s">
        <v>108</v>
      </c>
      <c r="C39" s="149" t="s">
        <v>109</v>
      </c>
      <c r="D39" s="150" t="s">
        <v>77</v>
      </c>
      <c r="E39" s="151">
        <v>47.616999999999997</v>
      </c>
      <c r="F39" s="151">
        <v>0</v>
      </c>
      <c r="G39" s="152">
        <f>E39*F39</f>
        <v>0</v>
      </c>
      <c r="H39" s="153">
        <v>9.4869999999999996E-2</v>
      </c>
      <c r="I39" s="153">
        <f>E39*H39</f>
        <v>4.5174247899999997</v>
      </c>
      <c r="J39" s="153">
        <v>0</v>
      </c>
      <c r="K39" s="153">
        <f>E39*J39</f>
        <v>0</v>
      </c>
      <c r="Q39" s="146">
        <v>2</v>
      </c>
      <c r="AA39" s="122">
        <v>12</v>
      </c>
      <c r="AB39" s="122">
        <v>0</v>
      </c>
      <c r="AC39" s="122">
        <v>6</v>
      </c>
      <c r="BB39" s="122">
        <v>1</v>
      </c>
      <c r="BC39" s="122">
        <f>IF(BB39=1,G39,0)</f>
        <v>0</v>
      </c>
      <c r="BD39" s="122">
        <f>IF(BB39=2,G39,0)</f>
        <v>0</v>
      </c>
      <c r="BE39" s="122">
        <f>IF(BB39=3,G39,0)</f>
        <v>0</v>
      </c>
      <c r="BF39" s="122">
        <f>IF(BB39=4,G39,0)</f>
        <v>0</v>
      </c>
      <c r="BG39" s="122">
        <f>IF(BB39=5,G39,0)</f>
        <v>0</v>
      </c>
    </row>
    <row r="40" spans="1:59">
      <c r="A40" s="154"/>
      <c r="B40" s="155"/>
      <c r="C40" s="196" t="s">
        <v>110</v>
      </c>
      <c r="D40" s="197"/>
      <c r="E40" s="156">
        <v>21.837</v>
      </c>
      <c r="F40" s="157"/>
      <c r="G40" s="158"/>
      <c r="H40" s="159"/>
      <c r="I40" s="159"/>
      <c r="J40" s="159"/>
      <c r="K40" s="159"/>
      <c r="M40" s="122" t="s">
        <v>110</v>
      </c>
      <c r="O40" s="160"/>
      <c r="Q40" s="146"/>
    </row>
    <row r="41" spans="1:59">
      <c r="A41" s="154"/>
      <c r="B41" s="155"/>
      <c r="C41" s="196" t="s">
        <v>111</v>
      </c>
      <c r="D41" s="197"/>
      <c r="E41" s="156">
        <v>25.78</v>
      </c>
      <c r="F41" s="157"/>
      <c r="G41" s="158"/>
      <c r="H41" s="159"/>
      <c r="I41" s="159"/>
      <c r="J41" s="159"/>
      <c r="K41" s="159"/>
      <c r="M41" s="122" t="s">
        <v>111</v>
      </c>
      <c r="O41" s="160"/>
      <c r="Q41" s="146"/>
    </row>
    <row r="42" spans="1:59">
      <c r="A42" s="147">
        <v>7</v>
      </c>
      <c r="B42" s="148" t="s">
        <v>112</v>
      </c>
      <c r="C42" s="149" t="s">
        <v>113</v>
      </c>
      <c r="D42" s="150" t="s">
        <v>77</v>
      </c>
      <c r="E42" s="151">
        <v>53.6038</v>
      </c>
      <c r="F42" s="151">
        <v>0</v>
      </c>
      <c r="G42" s="152">
        <f>E42*F42</f>
        <v>0</v>
      </c>
      <c r="H42" s="153">
        <v>0.10793</v>
      </c>
      <c r="I42" s="153">
        <f>E42*H42</f>
        <v>5.7854581339999998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7</v>
      </c>
      <c r="BB42" s="122">
        <v>1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>
      <c r="A43" s="154"/>
      <c r="B43" s="155"/>
      <c r="C43" s="196" t="s">
        <v>114</v>
      </c>
      <c r="D43" s="197"/>
      <c r="E43" s="156">
        <v>38.265000000000001</v>
      </c>
      <c r="F43" s="157"/>
      <c r="G43" s="158"/>
      <c r="H43" s="159"/>
      <c r="I43" s="159"/>
      <c r="J43" s="159"/>
      <c r="K43" s="159"/>
      <c r="M43" s="122" t="s">
        <v>114</v>
      </c>
      <c r="O43" s="160"/>
      <c r="Q43" s="146"/>
    </row>
    <row r="44" spans="1:59">
      <c r="A44" s="154"/>
      <c r="B44" s="155"/>
      <c r="C44" s="196" t="s">
        <v>115</v>
      </c>
      <c r="D44" s="197"/>
      <c r="E44" s="156">
        <v>15.338800000000001</v>
      </c>
      <c r="F44" s="157"/>
      <c r="G44" s="158"/>
      <c r="H44" s="159"/>
      <c r="I44" s="159"/>
      <c r="J44" s="159"/>
      <c r="K44" s="159"/>
      <c r="M44" s="122" t="s">
        <v>115</v>
      </c>
      <c r="O44" s="160"/>
      <c r="Q44" s="146"/>
    </row>
    <row r="45" spans="1:59">
      <c r="A45" s="147">
        <v>8</v>
      </c>
      <c r="B45" s="148" t="s">
        <v>116</v>
      </c>
      <c r="C45" s="149" t="s">
        <v>117</v>
      </c>
      <c r="D45" s="150" t="s">
        <v>77</v>
      </c>
      <c r="E45" s="151">
        <v>21.004999999999999</v>
      </c>
      <c r="F45" s="151">
        <v>0</v>
      </c>
      <c r="G45" s="152">
        <f>E45*F45</f>
        <v>0</v>
      </c>
      <c r="H45" s="153">
        <v>6.4449999999999993E-2</v>
      </c>
      <c r="I45" s="153">
        <f>E45*H45</f>
        <v>1.3537722499999998</v>
      </c>
      <c r="J45" s="153">
        <v>0</v>
      </c>
      <c r="K45" s="153">
        <f>E45*J45</f>
        <v>0</v>
      </c>
      <c r="Q45" s="146">
        <v>2</v>
      </c>
      <c r="AA45" s="122">
        <v>12</v>
      </c>
      <c r="AB45" s="122">
        <v>0</v>
      </c>
      <c r="AC45" s="122">
        <v>8</v>
      </c>
      <c r="BB45" s="122">
        <v>1</v>
      </c>
      <c r="BC45" s="122">
        <f>IF(BB45=1,G45,0)</f>
        <v>0</v>
      </c>
      <c r="BD45" s="122">
        <f>IF(BB45=2,G45,0)</f>
        <v>0</v>
      </c>
      <c r="BE45" s="122">
        <f>IF(BB45=3,G45,0)</f>
        <v>0</v>
      </c>
      <c r="BF45" s="122">
        <f>IF(BB45=4,G45,0)</f>
        <v>0</v>
      </c>
      <c r="BG45" s="122">
        <f>IF(BB45=5,G45,0)</f>
        <v>0</v>
      </c>
    </row>
    <row r="46" spans="1:59">
      <c r="A46" s="154"/>
      <c r="B46" s="155"/>
      <c r="C46" s="196" t="s">
        <v>118</v>
      </c>
      <c r="D46" s="197"/>
      <c r="E46" s="156">
        <v>21.004999999999999</v>
      </c>
      <c r="F46" s="157"/>
      <c r="G46" s="158"/>
      <c r="H46" s="159"/>
      <c r="I46" s="159"/>
      <c r="J46" s="159"/>
      <c r="K46" s="159"/>
      <c r="M46" s="122" t="s">
        <v>118</v>
      </c>
      <c r="O46" s="160"/>
      <c r="Q46" s="146"/>
    </row>
    <row r="47" spans="1:59" ht="25.5">
      <c r="A47" s="147">
        <v>9</v>
      </c>
      <c r="B47" s="148" t="s">
        <v>119</v>
      </c>
      <c r="C47" s="149" t="s">
        <v>120</v>
      </c>
      <c r="D47" s="150" t="s">
        <v>77</v>
      </c>
      <c r="E47" s="151">
        <v>11.925000000000001</v>
      </c>
      <c r="F47" s="151">
        <v>0</v>
      </c>
      <c r="G47" s="152">
        <f>E47*F47</f>
        <v>0</v>
      </c>
      <c r="H47" s="153">
        <v>0.04</v>
      </c>
      <c r="I47" s="153">
        <f>E47*H47</f>
        <v>0.47700000000000004</v>
      </c>
      <c r="J47" s="153">
        <v>0</v>
      </c>
      <c r="K47" s="153">
        <f>E47*J47</f>
        <v>0</v>
      </c>
      <c r="Q47" s="146">
        <v>2</v>
      </c>
      <c r="AA47" s="122">
        <v>12</v>
      </c>
      <c r="AB47" s="122">
        <v>0</v>
      </c>
      <c r="AC47" s="122">
        <v>9</v>
      </c>
      <c r="BB47" s="122">
        <v>1</v>
      </c>
      <c r="BC47" s="122">
        <f>IF(BB47=1,G47,0)</f>
        <v>0</v>
      </c>
      <c r="BD47" s="122">
        <f>IF(BB47=2,G47,0)</f>
        <v>0</v>
      </c>
      <c r="BE47" s="122">
        <f>IF(BB47=3,G47,0)</f>
        <v>0</v>
      </c>
      <c r="BF47" s="122">
        <f>IF(BB47=4,G47,0)</f>
        <v>0</v>
      </c>
      <c r="BG47" s="122">
        <f>IF(BB47=5,G47,0)</f>
        <v>0</v>
      </c>
    </row>
    <row r="48" spans="1:59">
      <c r="A48" s="154"/>
      <c r="B48" s="155"/>
      <c r="C48" s="196" t="s">
        <v>121</v>
      </c>
      <c r="D48" s="197"/>
      <c r="E48" s="156">
        <v>11.925000000000001</v>
      </c>
      <c r="F48" s="157"/>
      <c r="G48" s="158"/>
      <c r="H48" s="159"/>
      <c r="I48" s="159"/>
      <c r="J48" s="159"/>
      <c r="K48" s="159"/>
      <c r="M48" s="122" t="s">
        <v>121</v>
      </c>
      <c r="O48" s="160"/>
      <c r="Q48" s="146"/>
    </row>
    <row r="49" spans="1:59">
      <c r="A49" s="147">
        <v>10</v>
      </c>
      <c r="B49" s="148" t="s">
        <v>122</v>
      </c>
      <c r="C49" s="149" t="s">
        <v>123</v>
      </c>
      <c r="D49" s="150" t="s">
        <v>124</v>
      </c>
      <c r="E49" s="151">
        <v>2.4400000000000002E-2</v>
      </c>
      <c r="F49" s="151">
        <v>0</v>
      </c>
      <c r="G49" s="152">
        <f>E49*F49</f>
        <v>0</v>
      </c>
      <c r="H49" s="153">
        <v>1.02396</v>
      </c>
      <c r="I49" s="153">
        <f>E49*H49</f>
        <v>2.4984624E-2</v>
      </c>
      <c r="J49" s="153">
        <v>0</v>
      </c>
      <c r="K49" s="153">
        <f>E49*J49</f>
        <v>0</v>
      </c>
      <c r="Q49" s="146">
        <v>2</v>
      </c>
      <c r="AA49" s="122">
        <v>12</v>
      </c>
      <c r="AB49" s="122">
        <v>0</v>
      </c>
      <c r="AC49" s="122">
        <v>10</v>
      </c>
      <c r="BB49" s="122">
        <v>1</v>
      </c>
      <c r="BC49" s="122">
        <f>IF(BB49=1,G49,0)</f>
        <v>0</v>
      </c>
      <c r="BD49" s="122">
        <f>IF(BB49=2,G49,0)</f>
        <v>0</v>
      </c>
      <c r="BE49" s="122">
        <f>IF(BB49=3,G49,0)</f>
        <v>0</v>
      </c>
      <c r="BF49" s="122">
        <f>IF(BB49=4,G49,0)</f>
        <v>0</v>
      </c>
      <c r="BG49" s="122">
        <f>IF(BB49=5,G49,0)</f>
        <v>0</v>
      </c>
    </row>
    <row r="50" spans="1:59">
      <c r="A50" s="154"/>
      <c r="B50" s="155"/>
      <c r="C50" s="196" t="s">
        <v>125</v>
      </c>
      <c r="D50" s="197"/>
      <c r="E50" s="156">
        <v>1.44E-2</v>
      </c>
      <c r="F50" s="157"/>
      <c r="G50" s="158"/>
      <c r="H50" s="159"/>
      <c r="I50" s="159"/>
      <c r="J50" s="159"/>
      <c r="K50" s="159"/>
      <c r="M50" s="122" t="s">
        <v>125</v>
      </c>
      <c r="O50" s="160"/>
      <c r="Q50" s="146"/>
    </row>
    <row r="51" spans="1:59">
      <c r="A51" s="154"/>
      <c r="B51" s="155"/>
      <c r="C51" s="196" t="s">
        <v>126</v>
      </c>
      <c r="D51" s="197"/>
      <c r="E51" s="156">
        <v>0.01</v>
      </c>
      <c r="F51" s="157"/>
      <c r="G51" s="158"/>
      <c r="H51" s="159"/>
      <c r="I51" s="159"/>
      <c r="J51" s="159"/>
      <c r="K51" s="159"/>
      <c r="M51" s="122" t="s">
        <v>126</v>
      </c>
      <c r="O51" s="160"/>
      <c r="Q51" s="146"/>
    </row>
    <row r="52" spans="1:59">
      <c r="A52" s="147">
        <v>11</v>
      </c>
      <c r="B52" s="148" t="s">
        <v>127</v>
      </c>
      <c r="C52" s="149" t="s">
        <v>128</v>
      </c>
      <c r="D52" s="150" t="s">
        <v>129</v>
      </c>
      <c r="E52" s="151">
        <v>24</v>
      </c>
      <c r="F52" s="151">
        <v>0</v>
      </c>
      <c r="G52" s="152">
        <f>E52*F52</f>
        <v>0</v>
      </c>
      <c r="H52" s="153">
        <v>3.6670000000000001E-2</v>
      </c>
      <c r="I52" s="153">
        <f>E52*H52</f>
        <v>0.88007999999999997</v>
      </c>
      <c r="J52" s="153">
        <v>0</v>
      </c>
      <c r="K52" s="153">
        <f>E52*J52</f>
        <v>0</v>
      </c>
      <c r="Q52" s="146">
        <v>2</v>
      </c>
      <c r="AA52" s="122">
        <v>12</v>
      </c>
      <c r="AB52" s="122">
        <v>0</v>
      </c>
      <c r="AC52" s="122">
        <v>11</v>
      </c>
      <c r="BB52" s="122">
        <v>1</v>
      </c>
      <c r="BC52" s="122">
        <f>IF(BB52=1,G52,0)</f>
        <v>0</v>
      </c>
      <c r="BD52" s="122">
        <f>IF(BB52=2,G52,0)</f>
        <v>0</v>
      </c>
      <c r="BE52" s="122">
        <f>IF(BB52=3,G52,0)</f>
        <v>0</v>
      </c>
      <c r="BF52" s="122">
        <f>IF(BB52=4,G52,0)</f>
        <v>0</v>
      </c>
      <c r="BG52" s="122">
        <f>IF(BB52=5,G52,0)</f>
        <v>0</v>
      </c>
    </row>
    <row r="53" spans="1:59">
      <c r="A53" s="154"/>
      <c r="B53" s="155"/>
      <c r="C53" s="196" t="s">
        <v>130</v>
      </c>
      <c r="D53" s="197"/>
      <c r="E53" s="156">
        <v>24</v>
      </c>
      <c r="F53" s="157"/>
      <c r="G53" s="158"/>
      <c r="H53" s="159"/>
      <c r="I53" s="159"/>
      <c r="J53" s="159"/>
      <c r="K53" s="159"/>
      <c r="M53" s="122" t="s">
        <v>130</v>
      </c>
      <c r="O53" s="160"/>
      <c r="Q53" s="146"/>
    </row>
    <row r="54" spans="1:59">
      <c r="A54" s="147">
        <v>12</v>
      </c>
      <c r="B54" s="148" t="s">
        <v>131</v>
      </c>
      <c r="C54" s="149" t="s">
        <v>132</v>
      </c>
      <c r="D54" s="150" t="s">
        <v>129</v>
      </c>
      <c r="E54" s="151">
        <v>34</v>
      </c>
      <c r="F54" s="151">
        <v>0</v>
      </c>
      <c r="G54" s="152">
        <f>E54*F54</f>
        <v>0</v>
      </c>
      <c r="H54" s="153">
        <v>4.5679999999999998E-2</v>
      </c>
      <c r="I54" s="153">
        <f>E54*H54</f>
        <v>1.5531199999999998</v>
      </c>
      <c r="J54" s="153">
        <v>0</v>
      </c>
      <c r="K54" s="153">
        <f>E54*J54</f>
        <v>0</v>
      </c>
      <c r="Q54" s="146">
        <v>2</v>
      </c>
      <c r="AA54" s="122">
        <v>12</v>
      </c>
      <c r="AB54" s="122">
        <v>0</v>
      </c>
      <c r="AC54" s="122">
        <v>12</v>
      </c>
      <c r="BB54" s="122">
        <v>1</v>
      </c>
      <c r="BC54" s="122">
        <f>IF(BB54=1,G54,0)</f>
        <v>0</v>
      </c>
      <c r="BD54" s="122">
        <f>IF(BB54=2,G54,0)</f>
        <v>0</v>
      </c>
      <c r="BE54" s="122">
        <f>IF(BB54=3,G54,0)</f>
        <v>0</v>
      </c>
      <c r="BF54" s="122">
        <f>IF(BB54=4,G54,0)</f>
        <v>0</v>
      </c>
      <c r="BG54" s="122">
        <f>IF(BB54=5,G54,0)</f>
        <v>0</v>
      </c>
    </row>
    <row r="55" spans="1:59">
      <c r="A55" s="154"/>
      <c r="B55" s="155"/>
      <c r="C55" s="196" t="s">
        <v>133</v>
      </c>
      <c r="D55" s="197"/>
      <c r="E55" s="156">
        <v>34</v>
      </c>
      <c r="F55" s="157"/>
      <c r="G55" s="158"/>
      <c r="H55" s="159"/>
      <c r="I55" s="159"/>
      <c r="J55" s="159"/>
      <c r="K55" s="159"/>
      <c r="M55" s="122" t="s">
        <v>133</v>
      </c>
      <c r="O55" s="160"/>
      <c r="Q55" s="146"/>
    </row>
    <row r="56" spans="1:59">
      <c r="A56" s="147">
        <v>13</v>
      </c>
      <c r="B56" s="148" t="s">
        <v>134</v>
      </c>
      <c r="C56" s="149" t="s">
        <v>135</v>
      </c>
      <c r="D56" s="150" t="s">
        <v>129</v>
      </c>
      <c r="E56" s="151">
        <v>4</v>
      </c>
      <c r="F56" s="151">
        <v>0</v>
      </c>
      <c r="G56" s="152">
        <f>E56*F56</f>
        <v>0</v>
      </c>
      <c r="H56" s="153">
        <v>5.4679999999999999E-2</v>
      </c>
      <c r="I56" s="153">
        <f>E56*H56</f>
        <v>0.21872</v>
      </c>
      <c r="J56" s="153">
        <v>0</v>
      </c>
      <c r="K56" s="153">
        <f>E56*J56</f>
        <v>0</v>
      </c>
      <c r="Q56" s="146">
        <v>2</v>
      </c>
      <c r="AA56" s="122">
        <v>12</v>
      </c>
      <c r="AB56" s="122">
        <v>0</v>
      </c>
      <c r="AC56" s="122">
        <v>13</v>
      </c>
      <c r="BB56" s="122">
        <v>1</v>
      </c>
      <c r="BC56" s="122">
        <f>IF(BB56=1,G56,0)</f>
        <v>0</v>
      </c>
      <c r="BD56" s="122">
        <f>IF(BB56=2,G56,0)</f>
        <v>0</v>
      </c>
      <c r="BE56" s="122">
        <f>IF(BB56=3,G56,0)</f>
        <v>0</v>
      </c>
      <c r="BF56" s="122">
        <f>IF(BB56=4,G56,0)</f>
        <v>0</v>
      </c>
      <c r="BG56" s="122">
        <f>IF(BB56=5,G56,0)</f>
        <v>0</v>
      </c>
    </row>
    <row r="57" spans="1:59">
      <c r="A57" s="147">
        <v>14</v>
      </c>
      <c r="B57" s="148" t="s">
        <v>136</v>
      </c>
      <c r="C57" s="149" t="s">
        <v>137</v>
      </c>
      <c r="D57" s="150" t="s">
        <v>129</v>
      </c>
      <c r="E57" s="151">
        <v>8</v>
      </c>
      <c r="F57" s="151">
        <v>0</v>
      </c>
      <c r="G57" s="152">
        <f>E57*F57</f>
        <v>0</v>
      </c>
      <c r="H57" s="153">
        <v>6.368E-2</v>
      </c>
      <c r="I57" s="153">
        <f>E57*H57</f>
        <v>0.50944</v>
      </c>
      <c r="J57" s="153">
        <v>0</v>
      </c>
      <c r="K57" s="153">
        <f>E57*J57</f>
        <v>0</v>
      </c>
      <c r="Q57" s="146">
        <v>2</v>
      </c>
      <c r="AA57" s="122">
        <v>12</v>
      </c>
      <c r="AB57" s="122">
        <v>0</v>
      </c>
      <c r="AC57" s="122">
        <v>14</v>
      </c>
      <c r="BB57" s="122">
        <v>1</v>
      </c>
      <c r="BC57" s="122">
        <f>IF(BB57=1,G57,0)</f>
        <v>0</v>
      </c>
      <c r="BD57" s="122">
        <f>IF(BB57=2,G57,0)</f>
        <v>0</v>
      </c>
      <c r="BE57" s="122">
        <f>IF(BB57=3,G57,0)</f>
        <v>0</v>
      </c>
      <c r="BF57" s="122">
        <f>IF(BB57=4,G57,0)</f>
        <v>0</v>
      </c>
      <c r="BG57" s="122">
        <f>IF(BB57=5,G57,0)</f>
        <v>0</v>
      </c>
    </row>
    <row r="58" spans="1:59">
      <c r="A58" s="154"/>
      <c r="B58" s="155"/>
      <c r="C58" s="196" t="s">
        <v>138</v>
      </c>
      <c r="D58" s="197"/>
      <c r="E58" s="156">
        <v>8</v>
      </c>
      <c r="F58" s="157"/>
      <c r="G58" s="158"/>
      <c r="H58" s="159"/>
      <c r="I58" s="159"/>
      <c r="J58" s="159"/>
      <c r="K58" s="159"/>
      <c r="M58" s="122" t="s">
        <v>138</v>
      </c>
      <c r="O58" s="160"/>
      <c r="Q58" s="146"/>
    </row>
    <row r="59" spans="1:59">
      <c r="A59" s="147">
        <v>15</v>
      </c>
      <c r="B59" s="148" t="s">
        <v>139</v>
      </c>
      <c r="C59" s="149" t="s">
        <v>140</v>
      </c>
      <c r="D59" s="150" t="s">
        <v>129</v>
      </c>
      <c r="E59" s="151">
        <v>38</v>
      </c>
      <c r="F59" s="151">
        <v>0</v>
      </c>
      <c r="G59" s="152">
        <f>E59*F59</f>
        <v>0</v>
      </c>
      <c r="H59" s="153">
        <v>8.1759999999999999E-2</v>
      </c>
      <c r="I59" s="153">
        <f>E59*H59</f>
        <v>3.1068799999999999</v>
      </c>
      <c r="J59" s="153">
        <v>0</v>
      </c>
      <c r="K59" s="153">
        <f>E59*J59</f>
        <v>0</v>
      </c>
      <c r="Q59" s="146">
        <v>2</v>
      </c>
      <c r="AA59" s="122">
        <v>12</v>
      </c>
      <c r="AB59" s="122">
        <v>0</v>
      </c>
      <c r="AC59" s="122">
        <v>15</v>
      </c>
      <c r="BB59" s="122">
        <v>1</v>
      </c>
      <c r="BC59" s="122">
        <f>IF(BB59=1,G59,0)</f>
        <v>0</v>
      </c>
      <c r="BD59" s="122">
        <f>IF(BB59=2,G59,0)</f>
        <v>0</v>
      </c>
      <c r="BE59" s="122">
        <f>IF(BB59=3,G59,0)</f>
        <v>0</v>
      </c>
      <c r="BF59" s="122">
        <f>IF(BB59=4,G59,0)</f>
        <v>0</v>
      </c>
      <c r="BG59" s="122">
        <f>IF(BB59=5,G59,0)</f>
        <v>0</v>
      </c>
    </row>
    <row r="60" spans="1:59">
      <c r="A60" s="154"/>
      <c r="B60" s="155"/>
      <c r="C60" s="196" t="s">
        <v>141</v>
      </c>
      <c r="D60" s="197"/>
      <c r="E60" s="156">
        <v>38</v>
      </c>
      <c r="F60" s="157"/>
      <c r="G60" s="158"/>
      <c r="H60" s="159"/>
      <c r="I60" s="159"/>
      <c r="J60" s="159"/>
      <c r="K60" s="159"/>
      <c r="M60" s="122" t="s">
        <v>141</v>
      </c>
      <c r="O60" s="160"/>
      <c r="Q60" s="146"/>
    </row>
    <row r="61" spans="1:59">
      <c r="A61" s="147">
        <v>16</v>
      </c>
      <c r="B61" s="148" t="s">
        <v>142</v>
      </c>
      <c r="C61" s="149" t="s">
        <v>143</v>
      </c>
      <c r="D61" s="150" t="s">
        <v>129</v>
      </c>
      <c r="E61" s="151">
        <v>4</v>
      </c>
      <c r="F61" s="151">
        <v>0</v>
      </c>
      <c r="G61" s="152">
        <f>E61*F61</f>
        <v>0</v>
      </c>
      <c r="H61" s="153">
        <v>9.0749999999999997E-2</v>
      </c>
      <c r="I61" s="153">
        <f>E61*H61</f>
        <v>0.36299999999999999</v>
      </c>
      <c r="J61" s="153">
        <v>0</v>
      </c>
      <c r="K61" s="153">
        <f>E61*J61</f>
        <v>0</v>
      </c>
      <c r="Q61" s="146">
        <v>2</v>
      </c>
      <c r="AA61" s="122">
        <v>12</v>
      </c>
      <c r="AB61" s="122">
        <v>0</v>
      </c>
      <c r="AC61" s="122">
        <v>16</v>
      </c>
      <c r="BB61" s="122">
        <v>1</v>
      </c>
      <c r="BC61" s="122">
        <f>IF(BB61=1,G61,0)</f>
        <v>0</v>
      </c>
      <c r="BD61" s="122">
        <f>IF(BB61=2,G61,0)</f>
        <v>0</v>
      </c>
      <c r="BE61" s="122">
        <f>IF(BB61=3,G61,0)</f>
        <v>0</v>
      </c>
      <c r="BF61" s="122">
        <f>IF(BB61=4,G61,0)</f>
        <v>0</v>
      </c>
      <c r="BG61" s="122">
        <f>IF(BB61=5,G61,0)</f>
        <v>0</v>
      </c>
    </row>
    <row r="62" spans="1:59">
      <c r="A62" s="147">
        <v>17</v>
      </c>
      <c r="B62" s="148" t="s">
        <v>144</v>
      </c>
      <c r="C62" s="149" t="s">
        <v>145</v>
      </c>
      <c r="D62" s="150" t="s">
        <v>129</v>
      </c>
      <c r="E62" s="151">
        <v>6</v>
      </c>
      <c r="F62" s="151">
        <v>0</v>
      </c>
      <c r="G62" s="152">
        <f>E62*F62</f>
        <v>0</v>
      </c>
      <c r="H62" s="153">
        <v>9.9760000000000001E-2</v>
      </c>
      <c r="I62" s="153">
        <f>E62*H62</f>
        <v>0.59855999999999998</v>
      </c>
      <c r="J62" s="153">
        <v>0</v>
      </c>
      <c r="K62" s="153">
        <f>E62*J62</f>
        <v>0</v>
      </c>
      <c r="Q62" s="146">
        <v>2</v>
      </c>
      <c r="AA62" s="122">
        <v>12</v>
      </c>
      <c r="AB62" s="122">
        <v>0</v>
      </c>
      <c r="AC62" s="122">
        <v>17</v>
      </c>
      <c r="BB62" s="122">
        <v>1</v>
      </c>
      <c r="BC62" s="122">
        <f>IF(BB62=1,G62,0)</f>
        <v>0</v>
      </c>
      <c r="BD62" s="122">
        <f>IF(BB62=2,G62,0)</f>
        <v>0</v>
      </c>
      <c r="BE62" s="122">
        <f>IF(BB62=3,G62,0)</f>
        <v>0</v>
      </c>
      <c r="BF62" s="122">
        <f>IF(BB62=4,G62,0)</f>
        <v>0</v>
      </c>
      <c r="BG62" s="122">
        <f>IF(BB62=5,G62,0)</f>
        <v>0</v>
      </c>
    </row>
    <row r="63" spans="1:59">
      <c r="A63" s="154"/>
      <c r="B63" s="155"/>
      <c r="C63" s="196" t="s">
        <v>146</v>
      </c>
      <c r="D63" s="197"/>
      <c r="E63" s="156">
        <v>6</v>
      </c>
      <c r="F63" s="157"/>
      <c r="G63" s="158"/>
      <c r="H63" s="159"/>
      <c r="I63" s="159"/>
      <c r="J63" s="159"/>
      <c r="K63" s="159"/>
      <c r="M63" s="122" t="s">
        <v>146</v>
      </c>
      <c r="O63" s="160"/>
      <c r="Q63" s="146"/>
    </row>
    <row r="64" spans="1:59">
      <c r="A64" s="147">
        <v>18</v>
      </c>
      <c r="B64" s="148" t="s">
        <v>147</v>
      </c>
      <c r="C64" s="149" t="s">
        <v>148</v>
      </c>
      <c r="D64" s="150" t="s">
        <v>129</v>
      </c>
      <c r="E64" s="151">
        <v>8</v>
      </c>
      <c r="F64" s="151">
        <v>0</v>
      </c>
      <c r="G64" s="152">
        <f>E64*F64</f>
        <v>0</v>
      </c>
      <c r="H64" s="153">
        <v>0.12676000000000001</v>
      </c>
      <c r="I64" s="153">
        <f>E64*H64</f>
        <v>1.0140800000000001</v>
      </c>
      <c r="J64" s="153">
        <v>0</v>
      </c>
      <c r="K64" s="153">
        <f>E64*J64</f>
        <v>0</v>
      </c>
      <c r="Q64" s="146">
        <v>2</v>
      </c>
      <c r="AA64" s="122">
        <v>12</v>
      </c>
      <c r="AB64" s="122">
        <v>0</v>
      </c>
      <c r="AC64" s="122">
        <v>18</v>
      </c>
      <c r="BB64" s="122">
        <v>1</v>
      </c>
      <c r="BC64" s="122">
        <f>IF(BB64=1,G64,0)</f>
        <v>0</v>
      </c>
      <c r="BD64" s="122">
        <f>IF(BB64=2,G64,0)</f>
        <v>0</v>
      </c>
      <c r="BE64" s="122">
        <f>IF(BB64=3,G64,0)</f>
        <v>0</v>
      </c>
      <c r="BF64" s="122">
        <f>IF(BB64=4,G64,0)</f>
        <v>0</v>
      </c>
      <c r="BG64" s="122">
        <f>IF(BB64=5,G64,0)</f>
        <v>0</v>
      </c>
    </row>
    <row r="65" spans="1:59">
      <c r="A65" s="154"/>
      <c r="B65" s="155"/>
      <c r="C65" s="196" t="s">
        <v>138</v>
      </c>
      <c r="D65" s="197"/>
      <c r="E65" s="156">
        <v>8</v>
      </c>
      <c r="F65" s="157"/>
      <c r="G65" s="158"/>
      <c r="H65" s="159"/>
      <c r="I65" s="159"/>
      <c r="J65" s="159"/>
      <c r="K65" s="159"/>
      <c r="M65" s="122" t="s">
        <v>138</v>
      </c>
      <c r="O65" s="160"/>
      <c r="Q65" s="146"/>
    </row>
    <row r="66" spans="1:59" ht="25.5">
      <c r="A66" s="147">
        <v>19</v>
      </c>
      <c r="B66" s="148" t="s">
        <v>149</v>
      </c>
      <c r="C66" s="149" t="s">
        <v>150</v>
      </c>
      <c r="D66" s="150" t="s">
        <v>124</v>
      </c>
      <c r="E66" s="151">
        <v>1.1819999999999999</v>
      </c>
      <c r="F66" s="151">
        <v>0</v>
      </c>
      <c r="G66" s="152">
        <f>E66*F66</f>
        <v>0</v>
      </c>
      <c r="H66" s="153">
        <v>1.0922099999999999</v>
      </c>
      <c r="I66" s="153">
        <f>E66*H66</f>
        <v>1.2909922199999999</v>
      </c>
      <c r="J66" s="153">
        <v>0</v>
      </c>
      <c r="K66" s="153">
        <f>E66*J66</f>
        <v>0</v>
      </c>
      <c r="Q66" s="146">
        <v>2</v>
      </c>
      <c r="AA66" s="122">
        <v>12</v>
      </c>
      <c r="AB66" s="122">
        <v>0</v>
      </c>
      <c r="AC66" s="122">
        <v>19</v>
      </c>
      <c r="BB66" s="122">
        <v>1</v>
      </c>
      <c r="BC66" s="122">
        <f>IF(BB66=1,G66,0)</f>
        <v>0</v>
      </c>
      <c r="BD66" s="122">
        <f>IF(BB66=2,G66,0)</f>
        <v>0</v>
      </c>
      <c r="BE66" s="122">
        <f>IF(BB66=3,G66,0)</f>
        <v>0</v>
      </c>
      <c r="BF66" s="122">
        <f>IF(BB66=4,G66,0)</f>
        <v>0</v>
      </c>
      <c r="BG66" s="122">
        <f>IF(BB66=5,G66,0)</f>
        <v>0</v>
      </c>
    </row>
    <row r="67" spans="1:59">
      <c r="A67" s="154"/>
      <c r="B67" s="155"/>
      <c r="C67" s="196" t="s">
        <v>151</v>
      </c>
      <c r="D67" s="197"/>
      <c r="E67" s="156">
        <v>1.1819999999999999</v>
      </c>
      <c r="F67" s="157"/>
      <c r="G67" s="158"/>
      <c r="H67" s="159"/>
      <c r="I67" s="159"/>
      <c r="J67" s="159"/>
      <c r="K67" s="159"/>
      <c r="M67" s="122" t="s">
        <v>151</v>
      </c>
      <c r="O67" s="160"/>
      <c r="Q67" s="146"/>
    </row>
    <row r="68" spans="1:59">
      <c r="A68" s="147">
        <v>20</v>
      </c>
      <c r="B68" s="148" t="s">
        <v>152</v>
      </c>
      <c r="C68" s="149" t="s">
        <v>153</v>
      </c>
      <c r="D68" s="150" t="s">
        <v>77</v>
      </c>
      <c r="E68" s="151">
        <v>11</v>
      </c>
      <c r="F68" s="151">
        <v>0</v>
      </c>
      <c r="G68" s="152">
        <f>E68*F68</f>
        <v>0</v>
      </c>
      <c r="H68" s="153">
        <v>1.452E-2</v>
      </c>
      <c r="I68" s="153">
        <f>E68*H68</f>
        <v>0.15972</v>
      </c>
      <c r="J68" s="153">
        <v>0</v>
      </c>
      <c r="K68" s="153">
        <f>E68*J68</f>
        <v>0</v>
      </c>
      <c r="Q68" s="146">
        <v>2</v>
      </c>
      <c r="AA68" s="122">
        <v>12</v>
      </c>
      <c r="AB68" s="122">
        <v>0</v>
      </c>
      <c r="AC68" s="122">
        <v>20</v>
      </c>
      <c r="BB68" s="122">
        <v>1</v>
      </c>
      <c r="BC68" s="122">
        <f>IF(BB68=1,G68,0)</f>
        <v>0</v>
      </c>
      <c r="BD68" s="122">
        <f>IF(BB68=2,G68,0)</f>
        <v>0</v>
      </c>
      <c r="BE68" s="122">
        <f>IF(BB68=3,G68,0)</f>
        <v>0</v>
      </c>
      <c r="BF68" s="122">
        <f>IF(BB68=4,G68,0)</f>
        <v>0</v>
      </c>
      <c r="BG68" s="122">
        <f>IF(BB68=5,G68,0)</f>
        <v>0</v>
      </c>
    </row>
    <row r="69" spans="1:59">
      <c r="A69" s="154"/>
      <c r="B69" s="155"/>
      <c r="C69" s="196" t="s">
        <v>154</v>
      </c>
      <c r="D69" s="197"/>
      <c r="E69" s="156">
        <v>11</v>
      </c>
      <c r="F69" s="157"/>
      <c r="G69" s="158"/>
      <c r="H69" s="159"/>
      <c r="I69" s="159"/>
      <c r="J69" s="159"/>
      <c r="K69" s="159"/>
      <c r="M69" s="122" t="s">
        <v>154</v>
      </c>
      <c r="O69" s="160"/>
      <c r="Q69" s="146"/>
    </row>
    <row r="70" spans="1:59">
      <c r="A70" s="147">
        <v>21</v>
      </c>
      <c r="B70" s="148" t="s">
        <v>155</v>
      </c>
      <c r="C70" s="149" t="s">
        <v>156</v>
      </c>
      <c r="D70" s="150" t="s">
        <v>129</v>
      </c>
      <c r="E70" s="151">
        <v>2</v>
      </c>
      <c r="F70" s="151">
        <v>0</v>
      </c>
      <c r="G70" s="152">
        <f>E70*F70</f>
        <v>0</v>
      </c>
      <c r="H70" s="153">
        <v>2.094E-2</v>
      </c>
      <c r="I70" s="153">
        <f>E70*H70</f>
        <v>4.1880000000000001E-2</v>
      </c>
      <c r="J70" s="153">
        <v>0</v>
      </c>
      <c r="K70" s="153">
        <f>E70*J70</f>
        <v>0</v>
      </c>
      <c r="Q70" s="146">
        <v>2</v>
      </c>
      <c r="AA70" s="122">
        <v>12</v>
      </c>
      <c r="AB70" s="122">
        <v>0</v>
      </c>
      <c r="AC70" s="122">
        <v>21</v>
      </c>
      <c r="BB70" s="122">
        <v>1</v>
      </c>
      <c r="BC70" s="122">
        <f>IF(BB70=1,G70,0)</f>
        <v>0</v>
      </c>
      <c r="BD70" s="122">
        <f>IF(BB70=2,G70,0)</f>
        <v>0</v>
      </c>
      <c r="BE70" s="122">
        <f>IF(BB70=3,G70,0)</f>
        <v>0</v>
      </c>
      <c r="BF70" s="122">
        <f>IF(BB70=4,G70,0)</f>
        <v>0</v>
      </c>
      <c r="BG70" s="122">
        <f>IF(BB70=5,G70,0)</f>
        <v>0</v>
      </c>
    </row>
    <row r="71" spans="1:59">
      <c r="A71" s="147">
        <v>22</v>
      </c>
      <c r="B71" s="148" t="s">
        <v>157</v>
      </c>
      <c r="C71" s="149" t="s">
        <v>158</v>
      </c>
      <c r="D71" s="150" t="s">
        <v>129</v>
      </c>
      <c r="E71" s="151">
        <v>5</v>
      </c>
      <c r="F71" s="151">
        <v>0</v>
      </c>
      <c r="G71" s="152">
        <f>E71*F71</f>
        <v>0</v>
      </c>
      <c r="H71" s="153">
        <v>3.2059999999999998E-2</v>
      </c>
      <c r="I71" s="153">
        <f>E71*H71</f>
        <v>0.1603</v>
      </c>
      <c r="J71" s="153">
        <v>0</v>
      </c>
      <c r="K71" s="153">
        <f>E71*J71</f>
        <v>0</v>
      </c>
      <c r="Q71" s="146">
        <v>2</v>
      </c>
      <c r="AA71" s="122">
        <v>12</v>
      </c>
      <c r="AB71" s="122">
        <v>0</v>
      </c>
      <c r="AC71" s="122">
        <v>22</v>
      </c>
      <c r="BB71" s="122">
        <v>1</v>
      </c>
      <c r="BC71" s="122">
        <f>IF(BB71=1,G71,0)</f>
        <v>0</v>
      </c>
      <c r="BD71" s="122">
        <f>IF(BB71=2,G71,0)</f>
        <v>0</v>
      </c>
      <c r="BE71" s="122">
        <f>IF(BB71=3,G71,0)</f>
        <v>0</v>
      </c>
      <c r="BF71" s="122">
        <f>IF(BB71=4,G71,0)</f>
        <v>0</v>
      </c>
      <c r="BG71" s="122">
        <f>IF(BB71=5,G71,0)</f>
        <v>0</v>
      </c>
    </row>
    <row r="72" spans="1:59">
      <c r="A72" s="147">
        <v>23</v>
      </c>
      <c r="B72" s="148" t="s">
        <v>159</v>
      </c>
      <c r="C72" s="149" t="s">
        <v>160</v>
      </c>
      <c r="D72" s="150" t="s">
        <v>129</v>
      </c>
      <c r="E72" s="151">
        <v>4</v>
      </c>
      <c r="F72" s="151">
        <v>0</v>
      </c>
      <c r="G72" s="152">
        <f>E72*F72</f>
        <v>0</v>
      </c>
      <c r="H72" s="153">
        <v>2.963E-2</v>
      </c>
      <c r="I72" s="153">
        <f>E72*H72</f>
        <v>0.11852</v>
      </c>
      <c r="J72" s="153">
        <v>0</v>
      </c>
      <c r="K72" s="153">
        <f>E72*J72</f>
        <v>0</v>
      </c>
      <c r="Q72" s="146">
        <v>2</v>
      </c>
      <c r="AA72" s="122">
        <v>12</v>
      </c>
      <c r="AB72" s="122">
        <v>0</v>
      </c>
      <c r="AC72" s="122">
        <v>23</v>
      </c>
      <c r="BB72" s="122">
        <v>1</v>
      </c>
      <c r="BC72" s="122">
        <f>IF(BB72=1,G72,0)</f>
        <v>0</v>
      </c>
      <c r="BD72" s="122">
        <f>IF(BB72=2,G72,0)</f>
        <v>0</v>
      </c>
      <c r="BE72" s="122">
        <f>IF(BB72=3,G72,0)</f>
        <v>0</v>
      </c>
      <c r="BF72" s="122">
        <f>IF(BB72=4,G72,0)</f>
        <v>0</v>
      </c>
      <c r="BG72" s="122">
        <f>IF(BB72=5,G72,0)</f>
        <v>0</v>
      </c>
    </row>
    <row r="73" spans="1:59">
      <c r="A73" s="147">
        <v>24</v>
      </c>
      <c r="B73" s="148" t="s">
        <v>161</v>
      </c>
      <c r="C73" s="149" t="s">
        <v>162</v>
      </c>
      <c r="D73" s="150" t="s">
        <v>163</v>
      </c>
      <c r="E73" s="151">
        <v>1.0125</v>
      </c>
      <c r="F73" s="151">
        <v>0</v>
      </c>
      <c r="G73" s="152">
        <f>E73*F73</f>
        <v>0</v>
      </c>
      <c r="H73" s="153">
        <v>2.1725599999999998</v>
      </c>
      <c r="I73" s="153">
        <f>E73*H73</f>
        <v>2.1997169999999997</v>
      </c>
      <c r="J73" s="153">
        <v>0</v>
      </c>
      <c r="K73" s="153">
        <f>E73*J73</f>
        <v>0</v>
      </c>
      <c r="Q73" s="146">
        <v>2</v>
      </c>
      <c r="AA73" s="122">
        <v>12</v>
      </c>
      <c r="AB73" s="122">
        <v>0</v>
      </c>
      <c r="AC73" s="122">
        <v>24</v>
      </c>
      <c r="BB73" s="122">
        <v>1</v>
      </c>
      <c r="BC73" s="122">
        <f>IF(BB73=1,G73,0)</f>
        <v>0</v>
      </c>
      <c r="BD73" s="122">
        <f>IF(BB73=2,G73,0)</f>
        <v>0</v>
      </c>
      <c r="BE73" s="122">
        <f>IF(BB73=3,G73,0)</f>
        <v>0</v>
      </c>
      <c r="BF73" s="122">
        <f>IF(BB73=4,G73,0)</f>
        <v>0</v>
      </c>
      <c r="BG73" s="122">
        <f>IF(BB73=5,G73,0)</f>
        <v>0</v>
      </c>
    </row>
    <row r="74" spans="1:59">
      <c r="A74" s="154"/>
      <c r="B74" s="155"/>
      <c r="C74" s="196" t="s">
        <v>164</v>
      </c>
      <c r="D74" s="197"/>
      <c r="E74" s="156">
        <v>1.0125</v>
      </c>
      <c r="F74" s="157"/>
      <c r="G74" s="158"/>
      <c r="H74" s="159"/>
      <c r="I74" s="159"/>
      <c r="J74" s="159"/>
      <c r="K74" s="159"/>
      <c r="M74" s="122" t="s">
        <v>164</v>
      </c>
      <c r="O74" s="160"/>
      <c r="Q74" s="146"/>
    </row>
    <row r="75" spans="1:59" ht="25.5">
      <c r="A75" s="147">
        <v>25</v>
      </c>
      <c r="B75" s="148" t="s">
        <v>165</v>
      </c>
      <c r="C75" s="149" t="s">
        <v>166</v>
      </c>
      <c r="D75" s="150" t="s">
        <v>167</v>
      </c>
      <c r="E75" s="151">
        <v>20</v>
      </c>
      <c r="F75" s="151">
        <v>0</v>
      </c>
      <c r="G75" s="152">
        <f>E75*F75</f>
        <v>0</v>
      </c>
      <c r="H75" s="153">
        <v>0.02</v>
      </c>
      <c r="I75" s="153">
        <f>E75*H75</f>
        <v>0.4</v>
      </c>
      <c r="J75" s="153">
        <v>0</v>
      </c>
      <c r="K75" s="153">
        <f>E75*J75</f>
        <v>0</v>
      </c>
      <c r="Q75" s="146">
        <v>2</v>
      </c>
      <c r="AA75" s="122">
        <v>12</v>
      </c>
      <c r="AB75" s="122">
        <v>0</v>
      </c>
      <c r="AC75" s="122">
        <v>25</v>
      </c>
      <c r="BB75" s="122">
        <v>1</v>
      </c>
      <c r="BC75" s="122">
        <f>IF(BB75=1,G75,0)</f>
        <v>0</v>
      </c>
      <c r="BD75" s="122">
        <f>IF(BB75=2,G75,0)</f>
        <v>0</v>
      </c>
      <c r="BE75" s="122">
        <f>IF(BB75=3,G75,0)</f>
        <v>0</v>
      </c>
      <c r="BF75" s="122">
        <f>IF(BB75=4,G75,0)</f>
        <v>0</v>
      </c>
      <c r="BG75" s="122">
        <f>IF(BB75=5,G75,0)</f>
        <v>0</v>
      </c>
    </row>
    <row r="76" spans="1:59" ht="25.5">
      <c r="A76" s="147">
        <v>26</v>
      </c>
      <c r="B76" s="148" t="s">
        <v>168</v>
      </c>
      <c r="C76" s="149" t="s">
        <v>169</v>
      </c>
      <c r="D76" s="150" t="s">
        <v>70</v>
      </c>
      <c r="E76" s="151">
        <v>3</v>
      </c>
      <c r="F76" s="151">
        <v>0</v>
      </c>
      <c r="G76" s="152">
        <f>E76*F76</f>
        <v>0</v>
      </c>
      <c r="H76" s="153">
        <v>0.01</v>
      </c>
      <c r="I76" s="153">
        <f>E76*H76</f>
        <v>0.03</v>
      </c>
      <c r="J76" s="153">
        <v>0</v>
      </c>
      <c r="K76" s="153">
        <f>E76*J76</f>
        <v>0</v>
      </c>
      <c r="Q76" s="146">
        <v>2</v>
      </c>
      <c r="AA76" s="122">
        <v>12</v>
      </c>
      <c r="AB76" s="122">
        <v>0</v>
      </c>
      <c r="AC76" s="122">
        <v>26</v>
      </c>
      <c r="BB76" s="122">
        <v>1</v>
      </c>
      <c r="BC76" s="122">
        <f>IF(BB76=1,G76,0)</f>
        <v>0</v>
      </c>
      <c r="BD76" s="122">
        <f>IF(BB76=2,G76,0)</f>
        <v>0</v>
      </c>
      <c r="BE76" s="122">
        <f>IF(BB76=3,G76,0)</f>
        <v>0</v>
      </c>
      <c r="BF76" s="122">
        <f>IF(BB76=4,G76,0)</f>
        <v>0</v>
      </c>
      <c r="BG76" s="122">
        <f>IF(BB76=5,G76,0)</f>
        <v>0</v>
      </c>
    </row>
    <row r="77" spans="1:59" ht="25.5">
      <c r="A77" s="147">
        <v>27</v>
      </c>
      <c r="B77" s="148" t="s">
        <v>170</v>
      </c>
      <c r="C77" s="149" t="s">
        <v>171</v>
      </c>
      <c r="D77" s="150" t="s">
        <v>70</v>
      </c>
      <c r="E77" s="151">
        <v>3</v>
      </c>
      <c r="F77" s="151">
        <v>0</v>
      </c>
      <c r="G77" s="152">
        <f>E77*F77</f>
        <v>0</v>
      </c>
      <c r="H77" s="153">
        <v>0.02</v>
      </c>
      <c r="I77" s="153">
        <f>E77*H77</f>
        <v>0.06</v>
      </c>
      <c r="J77" s="153">
        <v>0</v>
      </c>
      <c r="K77" s="153">
        <f>E77*J77</f>
        <v>0</v>
      </c>
      <c r="Q77" s="146">
        <v>2</v>
      </c>
      <c r="AA77" s="122">
        <v>12</v>
      </c>
      <c r="AB77" s="122">
        <v>0</v>
      </c>
      <c r="AC77" s="122">
        <v>27</v>
      </c>
      <c r="BB77" s="122">
        <v>1</v>
      </c>
      <c r="BC77" s="122">
        <f>IF(BB77=1,G77,0)</f>
        <v>0</v>
      </c>
      <c r="BD77" s="122">
        <f>IF(BB77=2,G77,0)</f>
        <v>0</v>
      </c>
      <c r="BE77" s="122">
        <f>IF(BB77=3,G77,0)</f>
        <v>0</v>
      </c>
      <c r="BF77" s="122">
        <f>IF(BB77=4,G77,0)</f>
        <v>0</v>
      </c>
      <c r="BG77" s="122">
        <f>IF(BB77=5,G77,0)</f>
        <v>0</v>
      </c>
    </row>
    <row r="78" spans="1:59" ht="25.5">
      <c r="A78" s="147">
        <v>28</v>
      </c>
      <c r="B78" s="148" t="s">
        <v>172</v>
      </c>
      <c r="C78" s="149" t="s">
        <v>173</v>
      </c>
      <c r="D78" s="150" t="s">
        <v>129</v>
      </c>
      <c r="E78" s="151">
        <v>3</v>
      </c>
      <c r="F78" s="151">
        <v>0</v>
      </c>
      <c r="G78" s="152">
        <f>E78*F78</f>
        <v>0</v>
      </c>
      <c r="H78" s="153">
        <v>0.03</v>
      </c>
      <c r="I78" s="153">
        <f>E78*H78</f>
        <v>0.09</v>
      </c>
      <c r="J78" s="153">
        <v>0</v>
      </c>
      <c r="K78" s="153">
        <f>E78*J78</f>
        <v>0</v>
      </c>
      <c r="Q78" s="146">
        <v>2</v>
      </c>
      <c r="AA78" s="122">
        <v>12</v>
      </c>
      <c r="AB78" s="122">
        <v>0</v>
      </c>
      <c r="AC78" s="122">
        <v>28</v>
      </c>
      <c r="BB78" s="122">
        <v>1</v>
      </c>
      <c r="BC78" s="122">
        <f>IF(BB78=1,G78,0)</f>
        <v>0</v>
      </c>
      <c r="BD78" s="122">
        <f>IF(BB78=2,G78,0)</f>
        <v>0</v>
      </c>
      <c r="BE78" s="122">
        <f>IF(BB78=3,G78,0)</f>
        <v>0</v>
      </c>
      <c r="BF78" s="122">
        <f>IF(BB78=4,G78,0)</f>
        <v>0</v>
      </c>
      <c r="BG78" s="122">
        <f>IF(BB78=5,G78,0)</f>
        <v>0</v>
      </c>
    </row>
    <row r="79" spans="1:59">
      <c r="A79" s="161"/>
      <c r="B79" s="162" t="s">
        <v>71</v>
      </c>
      <c r="C79" s="163" t="str">
        <f>CONCATENATE(B11," ",C11)</f>
        <v>3 Svislé a kompletní konstrukce</v>
      </c>
      <c r="D79" s="161"/>
      <c r="E79" s="164"/>
      <c r="F79" s="164"/>
      <c r="G79" s="165">
        <f>SUM(G11:G78)</f>
        <v>0</v>
      </c>
      <c r="H79" s="166"/>
      <c r="I79" s="167">
        <f>SUM(I11:I78)</f>
        <v>128.97063274300007</v>
      </c>
      <c r="J79" s="166"/>
      <c r="K79" s="167">
        <f>SUM(K11:K78)</f>
        <v>0</v>
      </c>
      <c r="Q79" s="146">
        <v>4</v>
      </c>
      <c r="BC79" s="168">
        <f>SUM(BC11:BC78)</f>
        <v>0</v>
      </c>
      <c r="BD79" s="168">
        <f>SUM(BD11:BD78)</f>
        <v>0</v>
      </c>
      <c r="BE79" s="168">
        <f>SUM(BE11:BE78)</f>
        <v>0</v>
      </c>
      <c r="BF79" s="168">
        <f>SUM(BF11:BF78)</f>
        <v>0</v>
      </c>
      <c r="BG79" s="168">
        <f>SUM(BG11:BG78)</f>
        <v>0</v>
      </c>
    </row>
    <row r="80" spans="1:59">
      <c r="A80" s="139" t="s">
        <v>69</v>
      </c>
      <c r="B80" s="140" t="s">
        <v>174</v>
      </c>
      <c r="C80" s="141" t="s">
        <v>175</v>
      </c>
      <c r="D80" s="142"/>
      <c r="E80" s="143"/>
      <c r="F80" s="143"/>
      <c r="G80" s="144"/>
      <c r="H80" s="145"/>
      <c r="I80" s="145"/>
      <c r="J80" s="145"/>
      <c r="K80" s="145"/>
      <c r="Q80" s="146">
        <v>1</v>
      </c>
    </row>
    <row r="81" spans="1:59" ht="25.5">
      <c r="A81" s="147">
        <v>29</v>
      </c>
      <c r="B81" s="148" t="s">
        <v>176</v>
      </c>
      <c r="C81" s="149" t="s">
        <v>177</v>
      </c>
      <c r="D81" s="150" t="s">
        <v>178</v>
      </c>
      <c r="E81" s="151">
        <v>6</v>
      </c>
      <c r="F81" s="151">
        <v>0</v>
      </c>
      <c r="G81" s="152">
        <f>E81*F81</f>
        <v>0</v>
      </c>
      <c r="H81" s="153">
        <v>0.75095000000000001</v>
      </c>
      <c r="I81" s="153">
        <f>E81*H81</f>
        <v>4.5057</v>
      </c>
      <c r="J81" s="153">
        <v>0</v>
      </c>
      <c r="K81" s="153">
        <f>E81*J81</f>
        <v>0</v>
      </c>
      <c r="Q81" s="146">
        <v>2</v>
      </c>
      <c r="AA81" s="122">
        <v>12</v>
      </c>
      <c r="AB81" s="122">
        <v>0</v>
      </c>
      <c r="AC81" s="122">
        <v>29</v>
      </c>
      <c r="BB81" s="122">
        <v>1</v>
      </c>
      <c r="BC81" s="122">
        <f>IF(BB81=1,G81,0)</f>
        <v>0</v>
      </c>
      <c r="BD81" s="122">
        <f>IF(BB81=2,G81,0)</f>
        <v>0</v>
      </c>
      <c r="BE81" s="122">
        <f>IF(BB81=3,G81,0)</f>
        <v>0</v>
      </c>
      <c r="BF81" s="122">
        <f>IF(BB81=4,G81,0)</f>
        <v>0</v>
      </c>
      <c r="BG81" s="122">
        <f>IF(BB81=5,G81,0)</f>
        <v>0</v>
      </c>
    </row>
    <row r="82" spans="1:59">
      <c r="A82" s="154"/>
      <c r="B82" s="155"/>
      <c r="C82" s="196" t="s">
        <v>179</v>
      </c>
      <c r="D82" s="197"/>
      <c r="E82" s="156">
        <v>6</v>
      </c>
      <c r="F82" s="157"/>
      <c r="G82" s="158"/>
      <c r="H82" s="159"/>
      <c r="I82" s="159"/>
      <c r="J82" s="159"/>
      <c r="K82" s="159"/>
      <c r="M82" s="122" t="s">
        <v>179</v>
      </c>
      <c r="O82" s="160"/>
      <c r="Q82" s="146"/>
    </row>
    <row r="83" spans="1:59" ht="25.5">
      <c r="A83" s="147">
        <v>30</v>
      </c>
      <c r="B83" s="148" t="s">
        <v>180</v>
      </c>
      <c r="C83" s="149" t="s">
        <v>181</v>
      </c>
      <c r="D83" s="150" t="s">
        <v>167</v>
      </c>
      <c r="E83" s="151">
        <v>163.1</v>
      </c>
      <c r="F83" s="151">
        <v>0</v>
      </c>
      <c r="G83" s="152">
        <f>E83*F83</f>
        <v>0</v>
      </c>
      <c r="H83" s="153">
        <v>5.0000000000000001E-3</v>
      </c>
      <c r="I83" s="153">
        <f>E83*H83</f>
        <v>0.8155</v>
      </c>
      <c r="J83" s="153">
        <v>0</v>
      </c>
      <c r="K83" s="153">
        <f>E83*J83</f>
        <v>0</v>
      </c>
      <c r="Q83" s="146">
        <v>2</v>
      </c>
      <c r="AA83" s="122">
        <v>12</v>
      </c>
      <c r="AB83" s="122">
        <v>0</v>
      </c>
      <c r="AC83" s="122">
        <v>30</v>
      </c>
      <c r="BB83" s="122">
        <v>1</v>
      </c>
      <c r="BC83" s="122">
        <f>IF(BB83=1,G83,0)</f>
        <v>0</v>
      </c>
      <c r="BD83" s="122">
        <f>IF(BB83=2,G83,0)</f>
        <v>0</v>
      </c>
      <c r="BE83" s="122">
        <f>IF(BB83=3,G83,0)</f>
        <v>0</v>
      </c>
      <c r="BF83" s="122">
        <f>IF(BB83=4,G83,0)</f>
        <v>0</v>
      </c>
      <c r="BG83" s="122">
        <f>IF(BB83=5,G83,0)</f>
        <v>0</v>
      </c>
    </row>
    <row r="84" spans="1:59">
      <c r="A84" s="154"/>
      <c r="B84" s="155"/>
      <c r="C84" s="196" t="s">
        <v>182</v>
      </c>
      <c r="D84" s="197"/>
      <c r="E84" s="156">
        <v>81.55</v>
      </c>
      <c r="F84" s="157"/>
      <c r="G84" s="158"/>
      <c r="H84" s="159"/>
      <c r="I84" s="159"/>
      <c r="J84" s="159"/>
      <c r="K84" s="159"/>
      <c r="M84" s="122" t="s">
        <v>182</v>
      </c>
      <c r="O84" s="160"/>
      <c r="Q84" s="146"/>
    </row>
    <row r="85" spans="1:59">
      <c r="A85" s="154"/>
      <c r="B85" s="155"/>
      <c r="C85" s="196" t="s">
        <v>183</v>
      </c>
      <c r="D85" s="197"/>
      <c r="E85" s="156">
        <v>81.55</v>
      </c>
      <c r="F85" s="157"/>
      <c r="G85" s="158"/>
      <c r="H85" s="159"/>
      <c r="I85" s="159"/>
      <c r="J85" s="159"/>
      <c r="K85" s="159"/>
      <c r="M85" s="122" t="s">
        <v>183</v>
      </c>
      <c r="O85" s="160"/>
      <c r="Q85" s="146"/>
    </row>
    <row r="86" spans="1:59">
      <c r="A86" s="147">
        <v>31</v>
      </c>
      <c r="B86" s="148" t="s">
        <v>184</v>
      </c>
      <c r="C86" s="149" t="s">
        <v>185</v>
      </c>
      <c r="D86" s="150" t="s">
        <v>167</v>
      </c>
      <c r="E86" s="151">
        <v>17.899999999999999</v>
      </c>
      <c r="F86" s="151">
        <v>0</v>
      </c>
      <c r="G86" s="152">
        <f>E86*F86</f>
        <v>0</v>
      </c>
      <c r="H86" s="153">
        <v>1.474E-2</v>
      </c>
      <c r="I86" s="153">
        <f>E86*H86</f>
        <v>0.26384599999999997</v>
      </c>
      <c r="J86" s="153">
        <v>0</v>
      </c>
      <c r="K86" s="153">
        <f>E86*J86</f>
        <v>0</v>
      </c>
      <c r="Q86" s="146">
        <v>2</v>
      </c>
      <c r="AA86" s="122">
        <v>12</v>
      </c>
      <c r="AB86" s="122">
        <v>0</v>
      </c>
      <c r="AC86" s="122">
        <v>31</v>
      </c>
      <c r="BB86" s="122">
        <v>1</v>
      </c>
      <c r="BC86" s="122">
        <f>IF(BB86=1,G86,0)</f>
        <v>0</v>
      </c>
      <c r="BD86" s="122">
        <f>IF(BB86=2,G86,0)</f>
        <v>0</v>
      </c>
      <c r="BE86" s="122">
        <f>IF(BB86=3,G86,0)</f>
        <v>0</v>
      </c>
      <c r="BF86" s="122">
        <f>IF(BB86=4,G86,0)</f>
        <v>0</v>
      </c>
      <c r="BG86" s="122">
        <f>IF(BB86=5,G86,0)</f>
        <v>0</v>
      </c>
    </row>
    <row r="87" spans="1:59">
      <c r="A87" s="154"/>
      <c r="B87" s="155"/>
      <c r="C87" s="196" t="s">
        <v>186</v>
      </c>
      <c r="D87" s="197"/>
      <c r="E87" s="156">
        <v>8.9499999999999993</v>
      </c>
      <c r="F87" s="157"/>
      <c r="G87" s="158"/>
      <c r="H87" s="159"/>
      <c r="I87" s="159"/>
      <c r="J87" s="159"/>
      <c r="K87" s="159"/>
      <c r="M87" s="122" t="s">
        <v>186</v>
      </c>
      <c r="O87" s="160"/>
      <c r="Q87" s="146"/>
    </row>
    <row r="88" spans="1:59">
      <c r="A88" s="154"/>
      <c r="B88" s="155"/>
      <c r="C88" s="196" t="s">
        <v>187</v>
      </c>
      <c r="D88" s="197"/>
      <c r="E88" s="156">
        <v>8.9499999999999993</v>
      </c>
      <c r="F88" s="157"/>
      <c r="G88" s="158"/>
      <c r="H88" s="159"/>
      <c r="I88" s="159"/>
      <c r="J88" s="159"/>
      <c r="K88" s="159"/>
      <c r="M88" s="122" t="s">
        <v>187</v>
      </c>
      <c r="O88" s="160"/>
      <c r="Q88" s="146"/>
    </row>
    <row r="89" spans="1:59">
      <c r="A89" s="147">
        <v>32</v>
      </c>
      <c r="B89" s="148" t="s">
        <v>188</v>
      </c>
      <c r="C89" s="149" t="s">
        <v>189</v>
      </c>
      <c r="D89" s="150" t="s">
        <v>124</v>
      </c>
      <c r="E89" s="151">
        <v>0.28339999999999999</v>
      </c>
      <c r="F89" s="151">
        <v>0</v>
      </c>
      <c r="G89" s="152">
        <f>E89*F89</f>
        <v>0</v>
      </c>
      <c r="H89" s="153">
        <v>1.6629999999999999E-2</v>
      </c>
      <c r="I89" s="153">
        <f>E89*H89</f>
        <v>4.7129419999999995E-3</v>
      </c>
      <c r="J89" s="153">
        <v>0</v>
      </c>
      <c r="K89" s="153">
        <f>E89*J89</f>
        <v>0</v>
      </c>
      <c r="Q89" s="146">
        <v>2</v>
      </c>
      <c r="AA89" s="122">
        <v>12</v>
      </c>
      <c r="AB89" s="122">
        <v>0</v>
      </c>
      <c r="AC89" s="122">
        <v>32</v>
      </c>
      <c r="BB89" s="122">
        <v>1</v>
      </c>
      <c r="BC89" s="122">
        <f>IF(BB89=1,G89,0)</f>
        <v>0</v>
      </c>
      <c r="BD89" s="122">
        <f>IF(BB89=2,G89,0)</f>
        <v>0</v>
      </c>
      <c r="BE89" s="122">
        <f>IF(BB89=3,G89,0)</f>
        <v>0</v>
      </c>
      <c r="BF89" s="122">
        <f>IF(BB89=4,G89,0)</f>
        <v>0</v>
      </c>
      <c r="BG89" s="122">
        <f>IF(BB89=5,G89,0)</f>
        <v>0</v>
      </c>
    </row>
    <row r="90" spans="1:59">
      <c r="A90" s="154"/>
      <c r="B90" s="155"/>
      <c r="C90" s="196" t="s">
        <v>190</v>
      </c>
      <c r="D90" s="197"/>
      <c r="E90" s="156">
        <v>0.28339999999999999</v>
      </c>
      <c r="F90" s="157"/>
      <c r="G90" s="158"/>
      <c r="H90" s="159"/>
      <c r="I90" s="159"/>
      <c r="J90" s="159"/>
      <c r="K90" s="159"/>
      <c r="M90" s="122" t="s">
        <v>190</v>
      </c>
      <c r="O90" s="160"/>
      <c r="Q90" s="146"/>
    </row>
    <row r="91" spans="1:59">
      <c r="A91" s="147">
        <v>33</v>
      </c>
      <c r="B91" s="148" t="s">
        <v>191</v>
      </c>
      <c r="C91" s="149" t="s">
        <v>192</v>
      </c>
      <c r="D91" s="150" t="s">
        <v>193</v>
      </c>
      <c r="E91" s="151">
        <v>0.28339999999999999</v>
      </c>
      <c r="F91" s="151">
        <v>0</v>
      </c>
      <c r="G91" s="152">
        <f>E91*F91</f>
        <v>0</v>
      </c>
      <c r="H91" s="153">
        <v>1</v>
      </c>
      <c r="I91" s="153">
        <f>E91*H91</f>
        <v>0.28339999999999999</v>
      </c>
      <c r="J91" s="153">
        <v>0</v>
      </c>
      <c r="K91" s="153">
        <f>E91*J91</f>
        <v>0</v>
      </c>
      <c r="Q91" s="146">
        <v>2</v>
      </c>
      <c r="AA91" s="122">
        <v>12</v>
      </c>
      <c r="AB91" s="122">
        <v>1</v>
      </c>
      <c r="AC91" s="122">
        <v>33</v>
      </c>
      <c r="BB91" s="122">
        <v>1</v>
      </c>
      <c r="BC91" s="122">
        <f>IF(BB91=1,G91,0)</f>
        <v>0</v>
      </c>
      <c r="BD91" s="122">
        <f>IF(BB91=2,G91,0)</f>
        <v>0</v>
      </c>
      <c r="BE91" s="122">
        <f>IF(BB91=3,G91,0)</f>
        <v>0</v>
      </c>
      <c r="BF91" s="122">
        <f>IF(BB91=4,G91,0)</f>
        <v>0</v>
      </c>
      <c r="BG91" s="122">
        <f>IF(BB91=5,G91,0)</f>
        <v>0</v>
      </c>
    </row>
    <row r="92" spans="1:59">
      <c r="A92" s="154"/>
      <c r="B92" s="155"/>
      <c r="C92" s="196" t="s">
        <v>190</v>
      </c>
      <c r="D92" s="197"/>
      <c r="E92" s="156">
        <v>0.28339999999999999</v>
      </c>
      <c r="F92" s="157"/>
      <c r="G92" s="158"/>
      <c r="H92" s="159"/>
      <c r="I92" s="159"/>
      <c r="J92" s="159"/>
      <c r="K92" s="159"/>
      <c r="M92" s="122" t="s">
        <v>190</v>
      </c>
      <c r="O92" s="160"/>
      <c r="Q92" s="146"/>
    </row>
    <row r="93" spans="1:59">
      <c r="A93" s="147">
        <v>34</v>
      </c>
      <c r="B93" s="148" t="s">
        <v>194</v>
      </c>
      <c r="C93" s="149" t="s">
        <v>195</v>
      </c>
      <c r="D93" s="150" t="s">
        <v>77</v>
      </c>
      <c r="E93" s="151">
        <v>66.602500000000006</v>
      </c>
      <c r="F93" s="151">
        <v>0</v>
      </c>
      <c r="G93" s="152">
        <f>E93*F93</f>
        <v>0</v>
      </c>
      <c r="H93" s="153">
        <v>7.8200000000000006E-3</v>
      </c>
      <c r="I93" s="153">
        <f>E93*H93</f>
        <v>0.52083155000000003</v>
      </c>
      <c r="J93" s="153">
        <v>0</v>
      </c>
      <c r="K93" s="153">
        <f>E93*J93</f>
        <v>0</v>
      </c>
      <c r="Q93" s="146">
        <v>2</v>
      </c>
      <c r="AA93" s="122">
        <v>12</v>
      </c>
      <c r="AB93" s="122">
        <v>0</v>
      </c>
      <c r="AC93" s="122">
        <v>34</v>
      </c>
      <c r="BB93" s="122">
        <v>1</v>
      </c>
      <c r="BC93" s="122">
        <f>IF(BB93=1,G93,0)</f>
        <v>0</v>
      </c>
      <c r="BD93" s="122">
        <f>IF(BB93=2,G93,0)</f>
        <v>0</v>
      </c>
      <c r="BE93" s="122">
        <f>IF(BB93=3,G93,0)</f>
        <v>0</v>
      </c>
      <c r="BF93" s="122">
        <f>IF(BB93=4,G93,0)</f>
        <v>0</v>
      </c>
      <c r="BG93" s="122">
        <f>IF(BB93=5,G93,0)</f>
        <v>0</v>
      </c>
    </row>
    <row r="94" spans="1:59">
      <c r="A94" s="154"/>
      <c r="B94" s="155"/>
      <c r="C94" s="196" t="s">
        <v>196</v>
      </c>
      <c r="D94" s="197"/>
      <c r="E94" s="156">
        <v>29.612500000000001</v>
      </c>
      <c r="F94" s="157"/>
      <c r="G94" s="158"/>
      <c r="H94" s="159"/>
      <c r="I94" s="159"/>
      <c r="J94" s="159"/>
      <c r="K94" s="159"/>
      <c r="M94" s="122" t="s">
        <v>196</v>
      </c>
      <c r="O94" s="160"/>
      <c r="Q94" s="146"/>
    </row>
    <row r="95" spans="1:59">
      <c r="A95" s="154"/>
      <c r="B95" s="155"/>
      <c r="C95" s="196" t="s">
        <v>197</v>
      </c>
      <c r="D95" s="197"/>
      <c r="E95" s="156">
        <v>17.95</v>
      </c>
      <c r="F95" s="157"/>
      <c r="G95" s="158"/>
      <c r="H95" s="159"/>
      <c r="I95" s="159"/>
      <c r="J95" s="159"/>
      <c r="K95" s="159"/>
      <c r="M95" s="122" t="s">
        <v>197</v>
      </c>
      <c r="O95" s="160"/>
      <c r="Q95" s="146"/>
    </row>
    <row r="96" spans="1:59">
      <c r="A96" s="154"/>
      <c r="B96" s="155"/>
      <c r="C96" s="196" t="s">
        <v>198</v>
      </c>
      <c r="D96" s="197"/>
      <c r="E96" s="156">
        <v>19.04</v>
      </c>
      <c r="F96" s="157"/>
      <c r="G96" s="158"/>
      <c r="H96" s="159"/>
      <c r="I96" s="159"/>
      <c r="J96" s="159"/>
      <c r="K96" s="159"/>
      <c r="M96" s="122" t="s">
        <v>198</v>
      </c>
      <c r="O96" s="160"/>
      <c r="Q96" s="146"/>
    </row>
    <row r="97" spans="1:59">
      <c r="A97" s="147">
        <v>35</v>
      </c>
      <c r="B97" s="148" t="s">
        <v>199</v>
      </c>
      <c r="C97" s="149" t="s">
        <v>200</v>
      </c>
      <c r="D97" s="150" t="s">
        <v>77</v>
      </c>
      <c r="E97" s="151">
        <v>66.602500000000006</v>
      </c>
      <c r="F97" s="151">
        <v>0</v>
      </c>
      <c r="G97" s="152">
        <f>E97*F97</f>
        <v>0</v>
      </c>
      <c r="H97" s="153">
        <v>0</v>
      </c>
      <c r="I97" s="153">
        <f>E97*H97</f>
        <v>0</v>
      </c>
      <c r="J97" s="153">
        <v>0</v>
      </c>
      <c r="K97" s="153">
        <f>E97*J97</f>
        <v>0</v>
      </c>
      <c r="Q97" s="146">
        <v>2</v>
      </c>
      <c r="AA97" s="122">
        <v>12</v>
      </c>
      <c r="AB97" s="122">
        <v>0</v>
      </c>
      <c r="AC97" s="122">
        <v>35</v>
      </c>
      <c r="BB97" s="122">
        <v>1</v>
      </c>
      <c r="BC97" s="122">
        <f>IF(BB97=1,G97,0)</f>
        <v>0</v>
      </c>
      <c r="BD97" s="122">
        <f>IF(BB97=2,G97,0)</f>
        <v>0</v>
      </c>
      <c r="BE97" s="122">
        <f>IF(BB97=3,G97,0)</f>
        <v>0</v>
      </c>
      <c r="BF97" s="122">
        <f>IF(BB97=4,G97,0)</f>
        <v>0</v>
      </c>
      <c r="BG97" s="122">
        <f>IF(BB97=5,G97,0)</f>
        <v>0</v>
      </c>
    </row>
    <row r="98" spans="1:59">
      <c r="A98" s="154"/>
      <c r="B98" s="155"/>
      <c r="C98" s="196" t="s">
        <v>201</v>
      </c>
      <c r="D98" s="197"/>
      <c r="E98" s="156">
        <v>66.602500000000006</v>
      </c>
      <c r="F98" s="157"/>
      <c r="G98" s="158"/>
      <c r="H98" s="159"/>
      <c r="I98" s="159"/>
      <c r="J98" s="159"/>
      <c r="K98" s="159"/>
      <c r="M98" s="122" t="s">
        <v>201</v>
      </c>
      <c r="O98" s="160"/>
      <c r="Q98" s="146"/>
    </row>
    <row r="99" spans="1:59">
      <c r="A99" s="147">
        <v>36</v>
      </c>
      <c r="B99" s="148" t="s">
        <v>202</v>
      </c>
      <c r="C99" s="149" t="s">
        <v>203</v>
      </c>
      <c r="D99" s="150" t="s">
        <v>163</v>
      </c>
      <c r="E99" s="151">
        <v>13.4613</v>
      </c>
      <c r="F99" s="151">
        <v>0</v>
      </c>
      <c r="G99" s="152">
        <f>E99*F99</f>
        <v>0</v>
      </c>
      <c r="H99" s="153">
        <v>2.5251700000000001</v>
      </c>
      <c r="I99" s="153">
        <f>E99*H99</f>
        <v>33.992070921</v>
      </c>
      <c r="J99" s="153">
        <v>0</v>
      </c>
      <c r="K99" s="153">
        <f>E99*J99</f>
        <v>0</v>
      </c>
      <c r="Q99" s="146">
        <v>2</v>
      </c>
      <c r="AA99" s="122">
        <v>12</v>
      </c>
      <c r="AB99" s="122">
        <v>0</v>
      </c>
      <c r="AC99" s="122">
        <v>36</v>
      </c>
      <c r="BB99" s="122">
        <v>1</v>
      </c>
      <c r="BC99" s="122">
        <f>IF(BB99=1,G99,0)</f>
        <v>0</v>
      </c>
      <c r="BD99" s="122">
        <f>IF(BB99=2,G99,0)</f>
        <v>0</v>
      </c>
      <c r="BE99" s="122">
        <f>IF(BB99=3,G99,0)</f>
        <v>0</v>
      </c>
      <c r="BF99" s="122">
        <f>IF(BB99=4,G99,0)</f>
        <v>0</v>
      </c>
      <c r="BG99" s="122">
        <f>IF(BB99=5,G99,0)</f>
        <v>0</v>
      </c>
    </row>
    <row r="100" spans="1:59">
      <c r="A100" s="154"/>
      <c r="B100" s="155"/>
      <c r="C100" s="196" t="s">
        <v>204</v>
      </c>
      <c r="D100" s="197"/>
      <c r="E100" s="156">
        <v>6.5937999999999999</v>
      </c>
      <c r="F100" s="157"/>
      <c r="G100" s="158"/>
      <c r="H100" s="159"/>
      <c r="I100" s="159"/>
      <c r="J100" s="159"/>
      <c r="K100" s="159"/>
      <c r="M100" s="122" t="s">
        <v>204</v>
      </c>
      <c r="O100" s="160"/>
      <c r="Q100" s="146"/>
    </row>
    <row r="101" spans="1:59">
      <c r="A101" s="154"/>
      <c r="B101" s="155"/>
      <c r="C101" s="196" t="s">
        <v>205</v>
      </c>
      <c r="D101" s="197"/>
      <c r="E101" s="156">
        <v>6.8674999999999997</v>
      </c>
      <c r="F101" s="157"/>
      <c r="G101" s="158"/>
      <c r="H101" s="159"/>
      <c r="I101" s="159"/>
      <c r="J101" s="159"/>
      <c r="K101" s="159"/>
      <c r="M101" s="122" t="s">
        <v>205</v>
      </c>
      <c r="O101" s="160"/>
      <c r="Q101" s="146"/>
    </row>
    <row r="102" spans="1:59">
      <c r="A102" s="147">
        <v>37</v>
      </c>
      <c r="B102" s="148" t="s">
        <v>206</v>
      </c>
      <c r="C102" s="149" t="s">
        <v>207</v>
      </c>
      <c r="D102" s="150" t="s">
        <v>124</v>
      </c>
      <c r="E102" s="151">
        <v>0.93730000000000002</v>
      </c>
      <c r="F102" s="151">
        <v>0</v>
      </c>
      <c r="G102" s="152">
        <f>E102*F102</f>
        <v>0</v>
      </c>
      <c r="H102" s="153">
        <v>1.0166500000000001</v>
      </c>
      <c r="I102" s="153">
        <f>E102*H102</f>
        <v>0.95290604500000009</v>
      </c>
      <c r="J102" s="153">
        <v>0</v>
      </c>
      <c r="K102" s="153">
        <f>E102*J102</f>
        <v>0</v>
      </c>
      <c r="Q102" s="146">
        <v>2</v>
      </c>
      <c r="AA102" s="122">
        <v>12</v>
      </c>
      <c r="AB102" s="122">
        <v>0</v>
      </c>
      <c r="AC102" s="122">
        <v>37</v>
      </c>
      <c r="BB102" s="122">
        <v>1</v>
      </c>
      <c r="BC102" s="122">
        <f>IF(BB102=1,G102,0)</f>
        <v>0</v>
      </c>
      <c r="BD102" s="122">
        <f>IF(BB102=2,G102,0)</f>
        <v>0</v>
      </c>
      <c r="BE102" s="122">
        <f>IF(BB102=3,G102,0)</f>
        <v>0</v>
      </c>
      <c r="BF102" s="122">
        <f>IF(BB102=4,G102,0)</f>
        <v>0</v>
      </c>
      <c r="BG102" s="122">
        <f>IF(BB102=5,G102,0)</f>
        <v>0</v>
      </c>
    </row>
    <row r="103" spans="1:59">
      <c r="A103" s="154"/>
      <c r="B103" s="155"/>
      <c r="C103" s="196" t="s">
        <v>208</v>
      </c>
      <c r="D103" s="197"/>
      <c r="E103" s="156">
        <v>0.40720000000000001</v>
      </c>
      <c r="F103" s="157"/>
      <c r="G103" s="158"/>
      <c r="H103" s="159"/>
      <c r="I103" s="159"/>
      <c r="J103" s="159"/>
      <c r="K103" s="159"/>
      <c r="M103" s="122" t="s">
        <v>208</v>
      </c>
      <c r="O103" s="160"/>
      <c r="Q103" s="146"/>
    </row>
    <row r="104" spans="1:59">
      <c r="A104" s="154"/>
      <c r="B104" s="155"/>
      <c r="C104" s="196" t="s">
        <v>209</v>
      </c>
      <c r="D104" s="197"/>
      <c r="E104" s="156">
        <v>0.38979999999999998</v>
      </c>
      <c r="F104" s="157"/>
      <c r="G104" s="158"/>
      <c r="H104" s="159"/>
      <c r="I104" s="159"/>
      <c r="J104" s="159"/>
      <c r="K104" s="159"/>
      <c r="M104" s="122" t="s">
        <v>209</v>
      </c>
      <c r="O104" s="160"/>
      <c r="Q104" s="146"/>
    </row>
    <row r="105" spans="1:59">
      <c r="A105" s="154"/>
      <c r="B105" s="155"/>
      <c r="C105" s="196" t="s">
        <v>210</v>
      </c>
      <c r="D105" s="197"/>
      <c r="E105" s="156">
        <v>0.14030000000000001</v>
      </c>
      <c r="F105" s="157"/>
      <c r="G105" s="158"/>
      <c r="H105" s="159"/>
      <c r="I105" s="159"/>
      <c r="J105" s="159"/>
      <c r="K105" s="159"/>
      <c r="M105" s="122" t="s">
        <v>210</v>
      </c>
      <c r="O105" s="160"/>
      <c r="Q105" s="146"/>
    </row>
    <row r="106" spans="1:59" ht="25.5">
      <c r="A106" s="147">
        <v>38</v>
      </c>
      <c r="B106" s="148" t="s">
        <v>211</v>
      </c>
      <c r="C106" s="149" t="s">
        <v>212</v>
      </c>
      <c r="D106" s="150" t="s">
        <v>77</v>
      </c>
      <c r="E106" s="151">
        <v>17.183700000000002</v>
      </c>
      <c r="F106" s="151">
        <v>0</v>
      </c>
      <c r="G106" s="152">
        <f>E106*F106</f>
        <v>0</v>
      </c>
      <c r="H106" s="153">
        <v>1.319E-2</v>
      </c>
      <c r="I106" s="153">
        <f>E106*H106</f>
        <v>0.22665300300000002</v>
      </c>
      <c r="J106" s="153">
        <v>0</v>
      </c>
      <c r="K106" s="153">
        <f>E106*J106</f>
        <v>0</v>
      </c>
      <c r="Q106" s="146">
        <v>2</v>
      </c>
      <c r="AA106" s="122">
        <v>12</v>
      </c>
      <c r="AB106" s="122">
        <v>0</v>
      </c>
      <c r="AC106" s="122">
        <v>38</v>
      </c>
      <c r="BB106" s="122">
        <v>1</v>
      </c>
      <c r="BC106" s="122">
        <f>IF(BB106=1,G106,0)</f>
        <v>0</v>
      </c>
      <c r="BD106" s="122">
        <f>IF(BB106=2,G106,0)</f>
        <v>0</v>
      </c>
      <c r="BE106" s="122">
        <f>IF(BB106=3,G106,0)</f>
        <v>0</v>
      </c>
      <c r="BF106" s="122">
        <f>IF(BB106=4,G106,0)</f>
        <v>0</v>
      </c>
      <c r="BG106" s="122">
        <f>IF(BB106=5,G106,0)</f>
        <v>0</v>
      </c>
    </row>
    <row r="107" spans="1:59">
      <c r="A107" s="154"/>
      <c r="B107" s="155"/>
      <c r="C107" s="196" t="s">
        <v>213</v>
      </c>
      <c r="D107" s="197"/>
      <c r="E107" s="156">
        <v>17.183700000000002</v>
      </c>
      <c r="F107" s="157"/>
      <c r="G107" s="158"/>
      <c r="H107" s="159"/>
      <c r="I107" s="159"/>
      <c r="J107" s="159"/>
      <c r="K107" s="159"/>
      <c r="M107" s="122" t="s">
        <v>213</v>
      </c>
      <c r="O107" s="160"/>
      <c r="Q107" s="146"/>
    </row>
    <row r="108" spans="1:59">
      <c r="A108" s="147">
        <v>39</v>
      </c>
      <c r="B108" s="148" t="s">
        <v>214</v>
      </c>
      <c r="C108" s="149" t="s">
        <v>215</v>
      </c>
      <c r="D108" s="150" t="s">
        <v>167</v>
      </c>
      <c r="E108" s="151">
        <v>4</v>
      </c>
      <c r="F108" s="151">
        <v>0</v>
      </c>
      <c r="G108" s="152">
        <f>E108*F108</f>
        <v>0</v>
      </c>
      <c r="H108" s="153">
        <v>0.27922000000000002</v>
      </c>
      <c r="I108" s="153">
        <f>E108*H108</f>
        <v>1.1168800000000001</v>
      </c>
      <c r="J108" s="153">
        <v>0</v>
      </c>
      <c r="K108" s="153">
        <f>E108*J108</f>
        <v>0</v>
      </c>
      <c r="Q108" s="146">
        <v>2</v>
      </c>
      <c r="AA108" s="122">
        <v>12</v>
      </c>
      <c r="AB108" s="122">
        <v>0</v>
      </c>
      <c r="AC108" s="122">
        <v>39</v>
      </c>
      <c r="BB108" s="122">
        <v>1</v>
      </c>
      <c r="BC108" s="122">
        <f>IF(BB108=1,G108,0)</f>
        <v>0</v>
      </c>
      <c r="BD108" s="122">
        <f>IF(BB108=2,G108,0)</f>
        <v>0</v>
      </c>
      <c r="BE108" s="122">
        <f>IF(BB108=3,G108,0)</f>
        <v>0</v>
      </c>
      <c r="BF108" s="122">
        <f>IF(BB108=4,G108,0)</f>
        <v>0</v>
      </c>
      <c r="BG108" s="122">
        <f>IF(BB108=5,G108,0)</f>
        <v>0</v>
      </c>
    </row>
    <row r="109" spans="1:59">
      <c r="A109" s="154"/>
      <c r="B109" s="155"/>
      <c r="C109" s="196" t="s">
        <v>216</v>
      </c>
      <c r="D109" s="197"/>
      <c r="E109" s="156">
        <v>4</v>
      </c>
      <c r="F109" s="157"/>
      <c r="G109" s="158"/>
      <c r="H109" s="159"/>
      <c r="I109" s="159"/>
      <c r="J109" s="159"/>
      <c r="K109" s="159"/>
      <c r="M109" s="122" t="s">
        <v>216</v>
      </c>
      <c r="O109" s="160"/>
      <c r="Q109" s="146"/>
    </row>
    <row r="110" spans="1:59">
      <c r="A110" s="147">
        <v>40</v>
      </c>
      <c r="B110" s="148" t="s">
        <v>217</v>
      </c>
      <c r="C110" s="149" t="s">
        <v>218</v>
      </c>
      <c r="D110" s="150" t="s">
        <v>77</v>
      </c>
      <c r="E110" s="151">
        <v>318.49</v>
      </c>
      <c r="F110" s="151">
        <v>0</v>
      </c>
      <c r="G110" s="152">
        <f>E110*F110</f>
        <v>0</v>
      </c>
      <c r="H110" s="153">
        <v>0.31941000000000003</v>
      </c>
      <c r="I110" s="153">
        <f>E110*H110</f>
        <v>101.72889090000001</v>
      </c>
      <c r="J110" s="153">
        <v>0</v>
      </c>
      <c r="K110" s="153">
        <f>E110*J110</f>
        <v>0</v>
      </c>
      <c r="Q110" s="146">
        <v>2</v>
      </c>
      <c r="AA110" s="122">
        <v>12</v>
      </c>
      <c r="AB110" s="122">
        <v>0</v>
      </c>
      <c r="AC110" s="122">
        <v>40</v>
      </c>
      <c r="BB110" s="122">
        <v>1</v>
      </c>
      <c r="BC110" s="122">
        <f>IF(BB110=1,G110,0)</f>
        <v>0</v>
      </c>
      <c r="BD110" s="122">
        <f>IF(BB110=2,G110,0)</f>
        <v>0</v>
      </c>
      <c r="BE110" s="122">
        <f>IF(BB110=3,G110,0)</f>
        <v>0</v>
      </c>
      <c r="BF110" s="122">
        <f>IF(BB110=4,G110,0)</f>
        <v>0</v>
      </c>
      <c r="BG110" s="122">
        <f>IF(BB110=5,G110,0)</f>
        <v>0</v>
      </c>
    </row>
    <row r="111" spans="1:59">
      <c r="A111" s="154"/>
      <c r="B111" s="155"/>
      <c r="C111" s="196" t="s">
        <v>219</v>
      </c>
      <c r="D111" s="197"/>
      <c r="E111" s="156">
        <v>18.489999999999998</v>
      </c>
      <c r="F111" s="157"/>
      <c r="G111" s="158"/>
      <c r="H111" s="159"/>
      <c r="I111" s="159"/>
      <c r="J111" s="159"/>
      <c r="K111" s="159"/>
      <c r="M111" s="122" t="s">
        <v>219</v>
      </c>
      <c r="O111" s="160"/>
      <c r="Q111" s="146"/>
    </row>
    <row r="112" spans="1:59">
      <c r="A112" s="154"/>
      <c r="B112" s="155"/>
      <c r="C112" s="196" t="s">
        <v>220</v>
      </c>
      <c r="D112" s="197"/>
      <c r="E112" s="156">
        <v>300</v>
      </c>
      <c r="F112" s="157"/>
      <c r="G112" s="158"/>
      <c r="H112" s="159"/>
      <c r="I112" s="159"/>
      <c r="J112" s="159"/>
      <c r="K112" s="159"/>
      <c r="M112" s="122" t="s">
        <v>220</v>
      </c>
      <c r="O112" s="160"/>
      <c r="Q112" s="146"/>
    </row>
    <row r="113" spans="1:59" ht="25.5">
      <c r="A113" s="147">
        <v>41</v>
      </c>
      <c r="B113" s="148" t="s">
        <v>221</v>
      </c>
      <c r="C113" s="149" t="s">
        <v>222</v>
      </c>
      <c r="D113" s="150" t="s">
        <v>77</v>
      </c>
      <c r="E113" s="151">
        <v>45</v>
      </c>
      <c r="F113" s="151">
        <v>0</v>
      </c>
      <c r="G113" s="152">
        <f>E113*F113</f>
        <v>0</v>
      </c>
      <c r="H113" s="153">
        <v>0.31941000000000003</v>
      </c>
      <c r="I113" s="153">
        <f>E113*H113</f>
        <v>14.373450000000002</v>
      </c>
      <c r="J113" s="153">
        <v>0</v>
      </c>
      <c r="K113" s="153">
        <f>E113*J113</f>
        <v>0</v>
      </c>
      <c r="Q113" s="146">
        <v>2</v>
      </c>
      <c r="AA113" s="122">
        <v>12</v>
      </c>
      <c r="AB113" s="122">
        <v>0</v>
      </c>
      <c r="AC113" s="122">
        <v>41</v>
      </c>
      <c r="BB113" s="122">
        <v>1</v>
      </c>
      <c r="BC113" s="122">
        <f>IF(BB113=1,G113,0)</f>
        <v>0</v>
      </c>
      <c r="BD113" s="122">
        <f>IF(BB113=2,G113,0)</f>
        <v>0</v>
      </c>
      <c r="BE113" s="122">
        <f>IF(BB113=3,G113,0)</f>
        <v>0</v>
      </c>
      <c r="BF113" s="122">
        <f>IF(BB113=4,G113,0)</f>
        <v>0</v>
      </c>
      <c r="BG113" s="122">
        <f>IF(BB113=5,G113,0)</f>
        <v>0</v>
      </c>
    </row>
    <row r="114" spans="1:59">
      <c r="A114" s="161"/>
      <c r="B114" s="162" t="s">
        <v>71</v>
      </c>
      <c r="C114" s="163" t="str">
        <f>CONCATENATE(B80," ",C80)</f>
        <v>4 Vodorovné konstrukce</v>
      </c>
      <c r="D114" s="161"/>
      <c r="E114" s="164"/>
      <c r="F114" s="164"/>
      <c r="G114" s="165">
        <f>SUM(G80:G113)</f>
        <v>0</v>
      </c>
      <c r="H114" s="166"/>
      <c r="I114" s="167">
        <f>SUM(I80:I113)</f>
        <v>158.78484136100002</v>
      </c>
      <c r="J114" s="166"/>
      <c r="K114" s="167">
        <f>SUM(K80:K113)</f>
        <v>0</v>
      </c>
      <c r="Q114" s="146">
        <v>4</v>
      </c>
      <c r="BC114" s="168">
        <f>SUM(BC80:BC113)</f>
        <v>0</v>
      </c>
      <c r="BD114" s="168">
        <f>SUM(BD80:BD113)</f>
        <v>0</v>
      </c>
      <c r="BE114" s="168">
        <f>SUM(BE80:BE113)</f>
        <v>0</v>
      </c>
      <c r="BF114" s="168">
        <f>SUM(BF80:BF113)</f>
        <v>0</v>
      </c>
      <c r="BG114" s="168">
        <f>SUM(BG80:BG113)</f>
        <v>0</v>
      </c>
    </row>
    <row r="115" spans="1:59">
      <c r="A115" s="139" t="s">
        <v>69</v>
      </c>
      <c r="B115" s="140" t="s">
        <v>223</v>
      </c>
      <c r="C115" s="141" t="s">
        <v>224</v>
      </c>
      <c r="D115" s="142"/>
      <c r="E115" s="143"/>
      <c r="F115" s="143"/>
      <c r="G115" s="144"/>
      <c r="H115" s="145"/>
      <c r="I115" s="145"/>
      <c r="J115" s="145"/>
      <c r="K115" s="145"/>
      <c r="Q115" s="146">
        <v>1</v>
      </c>
    </row>
    <row r="116" spans="1:59">
      <c r="A116" s="147">
        <v>42</v>
      </c>
      <c r="B116" s="148" t="s">
        <v>225</v>
      </c>
      <c r="C116" s="149" t="s">
        <v>226</v>
      </c>
      <c r="D116" s="150" t="s">
        <v>77</v>
      </c>
      <c r="E116" s="151">
        <v>733.71550000000002</v>
      </c>
      <c r="F116" s="151">
        <v>0</v>
      </c>
      <c r="G116" s="152">
        <f>E116*F116</f>
        <v>0</v>
      </c>
      <c r="H116" s="153">
        <v>4.7660000000000001E-2</v>
      </c>
      <c r="I116" s="153">
        <f>E116*H116</f>
        <v>34.968880730000002</v>
      </c>
      <c r="J116" s="153">
        <v>0</v>
      </c>
      <c r="K116" s="153">
        <f>E116*J116</f>
        <v>0</v>
      </c>
      <c r="Q116" s="146">
        <v>2</v>
      </c>
      <c r="AA116" s="122">
        <v>12</v>
      </c>
      <c r="AB116" s="122">
        <v>0</v>
      </c>
      <c r="AC116" s="122">
        <v>42</v>
      </c>
      <c r="BB116" s="122">
        <v>1</v>
      </c>
      <c r="BC116" s="122">
        <f>IF(BB116=1,G116,0)</f>
        <v>0</v>
      </c>
      <c r="BD116" s="122">
        <f>IF(BB116=2,G116,0)</f>
        <v>0</v>
      </c>
      <c r="BE116" s="122">
        <f>IF(BB116=3,G116,0)</f>
        <v>0</v>
      </c>
      <c r="BF116" s="122">
        <f>IF(BB116=4,G116,0)</f>
        <v>0</v>
      </c>
      <c r="BG116" s="122">
        <f>IF(BB116=5,G116,0)</f>
        <v>0</v>
      </c>
    </row>
    <row r="117" spans="1:59">
      <c r="A117" s="154"/>
      <c r="B117" s="155"/>
      <c r="C117" s="196" t="s">
        <v>227</v>
      </c>
      <c r="D117" s="197"/>
      <c r="E117" s="156">
        <v>21.672499999999999</v>
      </c>
      <c r="F117" s="157"/>
      <c r="G117" s="158"/>
      <c r="H117" s="159"/>
      <c r="I117" s="159"/>
      <c r="J117" s="159"/>
      <c r="K117" s="159"/>
      <c r="M117" s="122" t="s">
        <v>227</v>
      </c>
      <c r="O117" s="160"/>
      <c r="Q117" s="146"/>
    </row>
    <row r="118" spans="1:59">
      <c r="A118" s="154"/>
      <c r="B118" s="155"/>
      <c r="C118" s="196" t="s">
        <v>228</v>
      </c>
      <c r="D118" s="197"/>
      <c r="E118" s="156">
        <v>43.024999999999999</v>
      </c>
      <c r="F118" s="157"/>
      <c r="G118" s="158"/>
      <c r="H118" s="159"/>
      <c r="I118" s="159"/>
      <c r="J118" s="159"/>
      <c r="K118" s="159"/>
      <c r="M118" s="122" t="s">
        <v>228</v>
      </c>
      <c r="O118" s="160"/>
      <c r="Q118" s="146"/>
    </row>
    <row r="119" spans="1:59">
      <c r="A119" s="154"/>
      <c r="B119" s="155"/>
      <c r="C119" s="196" t="s">
        <v>229</v>
      </c>
      <c r="D119" s="197"/>
      <c r="E119" s="156">
        <v>184.03880000000001</v>
      </c>
      <c r="F119" s="157"/>
      <c r="G119" s="158"/>
      <c r="H119" s="159"/>
      <c r="I119" s="159"/>
      <c r="J119" s="159"/>
      <c r="K119" s="159"/>
      <c r="M119" s="122" t="s">
        <v>229</v>
      </c>
      <c r="O119" s="160"/>
      <c r="Q119" s="146"/>
    </row>
    <row r="120" spans="1:59">
      <c r="A120" s="154"/>
      <c r="B120" s="155"/>
      <c r="C120" s="196" t="s">
        <v>230</v>
      </c>
      <c r="D120" s="197"/>
      <c r="E120" s="156">
        <v>-18.795000000000002</v>
      </c>
      <c r="F120" s="157"/>
      <c r="G120" s="158"/>
      <c r="H120" s="159"/>
      <c r="I120" s="159"/>
      <c r="J120" s="159"/>
      <c r="K120" s="159"/>
      <c r="M120" s="122" t="s">
        <v>230</v>
      </c>
      <c r="O120" s="160"/>
      <c r="Q120" s="146"/>
    </row>
    <row r="121" spans="1:59">
      <c r="A121" s="154"/>
      <c r="B121" s="155"/>
      <c r="C121" s="196" t="s">
        <v>231</v>
      </c>
      <c r="D121" s="197"/>
      <c r="E121" s="156">
        <v>-29.355</v>
      </c>
      <c r="F121" s="157"/>
      <c r="G121" s="158"/>
      <c r="H121" s="159"/>
      <c r="I121" s="159"/>
      <c r="J121" s="159"/>
      <c r="K121" s="159"/>
      <c r="M121" s="122" t="s">
        <v>231</v>
      </c>
      <c r="O121" s="160"/>
      <c r="Q121" s="146"/>
    </row>
    <row r="122" spans="1:59">
      <c r="A122" s="154"/>
      <c r="B122" s="155"/>
      <c r="C122" s="196" t="s">
        <v>232</v>
      </c>
      <c r="D122" s="197"/>
      <c r="E122" s="156">
        <v>12.484999999999999</v>
      </c>
      <c r="F122" s="157"/>
      <c r="G122" s="158"/>
      <c r="H122" s="159"/>
      <c r="I122" s="159"/>
      <c r="J122" s="159"/>
      <c r="K122" s="159"/>
      <c r="M122" s="122" t="s">
        <v>232</v>
      </c>
      <c r="O122" s="160"/>
      <c r="Q122" s="146"/>
    </row>
    <row r="123" spans="1:59">
      <c r="A123" s="154"/>
      <c r="B123" s="155"/>
      <c r="C123" s="196" t="s">
        <v>233</v>
      </c>
      <c r="D123" s="197"/>
      <c r="E123" s="156">
        <v>12.414999999999999</v>
      </c>
      <c r="F123" s="157"/>
      <c r="G123" s="158"/>
      <c r="H123" s="159"/>
      <c r="I123" s="159"/>
      <c r="J123" s="159"/>
      <c r="K123" s="159"/>
      <c r="M123" s="122" t="s">
        <v>233</v>
      </c>
      <c r="O123" s="160"/>
      <c r="Q123" s="146"/>
    </row>
    <row r="124" spans="1:59">
      <c r="A124" s="154"/>
      <c r="B124" s="155"/>
      <c r="C124" s="196" t="s">
        <v>234</v>
      </c>
      <c r="D124" s="197"/>
      <c r="E124" s="156">
        <v>13.8</v>
      </c>
      <c r="F124" s="157"/>
      <c r="G124" s="158"/>
      <c r="H124" s="159"/>
      <c r="I124" s="159"/>
      <c r="J124" s="159"/>
      <c r="K124" s="159"/>
      <c r="M124" s="122" t="s">
        <v>234</v>
      </c>
      <c r="O124" s="160"/>
      <c r="Q124" s="146"/>
    </row>
    <row r="125" spans="1:59">
      <c r="A125" s="154"/>
      <c r="B125" s="155"/>
      <c r="C125" s="196" t="s">
        <v>235</v>
      </c>
      <c r="D125" s="197"/>
      <c r="E125" s="156">
        <v>9.11</v>
      </c>
      <c r="F125" s="157"/>
      <c r="G125" s="158"/>
      <c r="H125" s="159"/>
      <c r="I125" s="159"/>
      <c r="J125" s="159"/>
      <c r="K125" s="159"/>
      <c r="M125" s="122" t="s">
        <v>235</v>
      </c>
      <c r="O125" s="160"/>
      <c r="Q125" s="146"/>
    </row>
    <row r="126" spans="1:59">
      <c r="A126" s="154"/>
      <c r="B126" s="155"/>
      <c r="C126" s="196" t="s">
        <v>236</v>
      </c>
      <c r="D126" s="197"/>
      <c r="E126" s="156">
        <v>13.52</v>
      </c>
      <c r="F126" s="157"/>
      <c r="G126" s="158"/>
      <c r="H126" s="159"/>
      <c r="I126" s="159"/>
      <c r="J126" s="159"/>
      <c r="K126" s="159"/>
      <c r="M126" s="122" t="s">
        <v>236</v>
      </c>
      <c r="O126" s="160"/>
      <c r="Q126" s="146"/>
    </row>
    <row r="127" spans="1:59">
      <c r="A127" s="154"/>
      <c r="B127" s="155"/>
      <c r="C127" s="196" t="s">
        <v>237</v>
      </c>
      <c r="D127" s="197"/>
      <c r="E127" s="156">
        <v>6.4074999999999998</v>
      </c>
      <c r="F127" s="157"/>
      <c r="G127" s="158"/>
      <c r="H127" s="159"/>
      <c r="I127" s="159"/>
      <c r="J127" s="159"/>
      <c r="K127" s="159"/>
      <c r="M127" s="122" t="s">
        <v>237</v>
      </c>
      <c r="O127" s="160"/>
      <c r="Q127" s="146"/>
    </row>
    <row r="128" spans="1:59">
      <c r="A128" s="154"/>
      <c r="B128" s="155"/>
      <c r="C128" s="196" t="s">
        <v>238</v>
      </c>
      <c r="D128" s="197"/>
      <c r="E128" s="156">
        <v>9.7274999999999991</v>
      </c>
      <c r="F128" s="157"/>
      <c r="G128" s="158"/>
      <c r="H128" s="159"/>
      <c r="I128" s="159"/>
      <c r="J128" s="159"/>
      <c r="K128" s="159"/>
      <c r="M128" s="122" t="s">
        <v>238</v>
      </c>
      <c r="O128" s="160"/>
      <c r="Q128" s="146"/>
    </row>
    <row r="129" spans="1:59">
      <c r="A129" s="154"/>
      <c r="B129" s="155"/>
      <c r="C129" s="196" t="s">
        <v>239</v>
      </c>
      <c r="D129" s="197"/>
      <c r="E129" s="156">
        <v>11.145</v>
      </c>
      <c r="F129" s="157"/>
      <c r="G129" s="158"/>
      <c r="H129" s="159"/>
      <c r="I129" s="159"/>
      <c r="J129" s="159"/>
      <c r="K129" s="159"/>
      <c r="M129" s="122" t="s">
        <v>239</v>
      </c>
      <c r="O129" s="160"/>
      <c r="Q129" s="146"/>
    </row>
    <row r="130" spans="1:59">
      <c r="A130" s="154"/>
      <c r="B130" s="155"/>
      <c r="C130" s="196" t="s">
        <v>240</v>
      </c>
      <c r="D130" s="197"/>
      <c r="E130" s="156">
        <v>8.6174999999999997</v>
      </c>
      <c r="F130" s="157"/>
      <c r="G130" s="158"/>
      <c r="H130" s="159"/>
      <c r="I130" s="159"/>
      <c r="J130" s="159"/>
      <c r="K130" s="159"/>
      <c r="M130" s="122" t="s">
        <v>240</v>
      </c>
      <c r="O130" s="160"/>
      <c r="Q130" s="146"/>
    </row>
    <row r="131" spans="1:59">
      <c r="A131" s="154"/>
      <c r="B131" s="155"/>
      <c r="C131" s="196" t="s">
        <v>241</v>
      </c>
      <c r="D131" s="197"/>
      <c r="E131" s="156">
        <v>15.984999999999999</v>
      </c>
      <c r="F131" s="157"/>
      <c r="G131" s="158"/>
      <c r="H131" s="159"/>
      <c r="I131" s="159"/>
      <c r="J131" s="159"/>
      <c r="K131" s="159"/>
      <c r="M131" s="122" t="s">
        <v>241</v>
      </c>
      <c r="O131" s="160"/>
      <c r="Q131" s="146"/>
    </row>
    <row r="132" spans="1:59">
      <c r="A132" s="154"/>
      <c r="B132" s="155"/>
      <c r="C132" s="196" t="s">
        <v>242</v>
      </c>
      <c r="D132" s="197"/>
      <c r="E132" s="156">
        <v>55.88</v>
      </c>
      <c r="F132" s="157"/>
      <c r="G132" s="158"/>
      <c r="H132" s="159"/>
      <c r="I132" s="159"/>
      <c r="J132" s="159"/>
      <c r="K132" s="159"/>
      <c r="M132" s="122" t="s">
        <v>242</v>
      </c>
      <c r="O132" s="160"/>
      <c r="Q132" s="146"/>
    </row>
    <row r="133" spans="1:59">
      <c r="A133" s="154"/>
      <c r="B133" s="155"/>
      <c r="C133" s="196" t="s">
        <v>243</v>
      </c>
      <c r="D133" s="197"/>
      <c r="E133" s="156">
        <v>-1.6637999999999999</v>
      </c>
      <c r="F133" s="157"/>
      <c r="G133" s="158"/>
      <c r="H133" s="159"/>
      <c r="I133" s="159"/>
      <c r="J133" s="159"/>
      <c r="K133" s="159"/>
      <c r="M133" s="122" t="s">
        <v>243</v>
      </c>
      <c r="O133" s="160"/>
      <c r="Q133" s="146"/>
    </row>
    <row r="134" spans="1:59">
      <c r="A134" s="154"/>
      <c r="B134" s="155"/>
      <c r="C134" s="196" t="s">
        <v>244</v>
      </c>
      <c r="D134" s="197"/>
      <c r="E134" s="156">
        <v>68.9375</v>
      </c>
      <c r="F134" s="157"/>
      <c r="G134" s="158"/>
      <c r="H134" s="159"/>
      <c r="I134" s="159"/>
      <c r="J134" s="159"/>
      <c r="K134" s="159"/>
      <c r="M134" s="122" t="s">
        <v>244</v>
      </c>
      <c r="O134" s="160"/>
      <c r="Q134" s="146"/>
    </row>
    <row r="135" spans="1:59">
      <c r="A135" s="154"/>
      <c r="B135" s="155"/>
      <c r="C135" s="196" t="s">
        <v>245</v>
      </c>
      <c r="D135" s="197"/>
      <c r="E135" s="156">
        <v>28.389399999999998</v>
      </c>
      <c r="F135" s="157"/>
      <c r="G135" s="158"/>
      <c r="H135" s="159"/>
      <c r="I135" s="159"/>
      <c r="J135" s="159"/>
      <c r="K135" s="159"/>
      <c r="M135" s="122" t="s">
        <v>245</v>
      </c>
      <c r="O135" s="160"/>
      <c r="Q135" s="146"/>
    </row>
    <row r="136" spans="1:59">
      <c r="A136" s="154"/>
      <c r="B136" s="155"/>
      <c r="C136" s="196" t="s">
        <v>246</v>
      </c>
      <c r="D136" s="197"/>
      <c r="E136" s="156">
        <v>12.46</v>
      </c>
      <c r="F136" s="157"/>
      <c r="G136" s="158"/>
      <c r="H136" s="159"/>
      <c r="I136" s="159"/>
      <c r="J136" s="159"/>
      <c r="K136" s="159"/>
      <c r="M136" s="122" t="s">
        <v>246</v>
      </c>
      <c r="O136" s="160"/>
      <c r="Q136" s="146"/>
    </row>
    <row r="137" spans="1:59">
      <c r="A137" s="154"/>
      <c r="B137" s="155"/>
      <c r="C137" s="196" t="s">
        <v>247</v>
      </c>
      <c r="D137" s="197"/>
      <c r="E137" s="156">
        <v>32.450000000000003</v>
      </c>
      <c r="F137" s="157"/>
      <c r="G137" s="158"/>
      <c r="H137" s="159"/>
      <c r="I137" s="159"/>
      <c r="J137" s="159"/>
      <c r="K137" s="159"/>
      <c r="M137" s="122" t="s">
        <v>247</v>
      </c>
      <c r="O137" s="160"/>
      <c r="Q137" s="146"/>
    </row>
    <row r="138" spans="1:59">
      <c r="A138" s="154"/>
      <c r="B138" s="155"/>
      <c r="C138" s="196" t="s">
        <v>248</v>
      </c>
      <c r="D138" s="197"/>
      <c r="E138" s="156">
        <v>34.15</v>
      </c>
      <c r="F138" s="157"/>
      <c r="G138" s="158"/>
      <c r="H138" s="159"/>
      <c r="I138" s="159"/>
      <c r="J138" s="159"/>
      <c r="K138" s="159"/>
      <c r="M138" s="122" t="s">
        <v>248</v>
      </c>
      <c r="O138" s="160"/>
      <c r="Q138" s="146"/>
    </row>
    <row r="139" spans="1:59">
      <c r="A139" s="154"/>
      <c r="B139" s="155"/>
      <c r="C139" s="196" t="s">
        <v>249</v>
      </c>
      <c r="D139" s="197"/>
      <c r="E139" s="156">
        <v>49.001199999999997</v>
      </c>
      <c r="F139" s="157"/>
      <c r="G139" s="158"/>
      <c r="H139" s="159"/>
      <c r="I139" s="159"/>
      <c r="J139" s="159"/>
      <c r="K139" s="159"/>
      <c r="M139" s="122" t="s">
        <v>249</v>
      </c>
      <c r="O139" s="160"/>
      <c r="Q139" s="146"/>
    </row>
    <row r="140" spans="1:59">
      <c r="A140" s="154"/>
      <c r="B140" s="155"/>
      <c r="C140" s="196" t="s">
        <v>250</v>
      </c>
      <c r="D140" s="197"/>
      <c r="E140" s="156">
        <v>70.156199999999998</v>
      </c>
      <c r="F140" s="157"/>
      <c r="G140" s="158"/>
      <c r="H140" s="159"/>
      <c r="I140" s="159"/>
      <c r="J140" s="159"/>
      <c r="K140" s="159"/>
      <c r="M140" s="122" t="s">
        <v>250</v>
      </c>
      <c r="O140" s="160"/>
      <c r="Q140" s="146"/>
    </row>
    <row r="141" spans="1:59">
      <c r="A141" s="154"/>
      <c r="B141" s="155"/>
      <c r="C141" s="196" t="s">
        <v>250</v>
      </c>
      <c r="D141" s="197"/>
      <c r="E141" s="156">
        <v>70.156199999999998</v>
      </c>
      <c r="F141" s="157"/>
      <c r="G141" s="158"/>
      <c r="H141" s="159"/>
      <c r="I141" s="159"/>
      <c r="J141" s="159"/>
      <c r="K141" s="159"/>
      <c r="M141" s="122" t="s">
        <v>250</v>
      </c>
      <c r="O141" s="160"/>
      <c r="Q141" s="146"/>
    </row>
    <row r="142" spans="1:59">
      <c r="A142" s="147">
        <v>43</v>
      </c>
      <c r="B142" s="148" t="s">
        <v>251</v>
      </c>
      <c r="C142" s="149" t="s">
        <v>252</v>
      </c>
      <c r="D142" s="150" t="s">
        <v>77</v>
      </c>
      <c r="E142" s="151">
        <v>188.46510000000001</v>
      </c>
      <c r="F142" s="151">
        <v>0</v>
      </c>
      <c r="G142" s="152">
        <f>E142*F142</f>
        <v>0</v>
      </c>
      <c r="H142" s="153">
        <v>3.9210000000000002E-2</v>
      </c>
      <c r="I142" s="153">
        <f>E142*H142</f>
        <v>7.389716571000001</v>
      </c>
      <c r="J142" s="153">
        <v>0</v>
      </c>
      <c r="K142" s="153">
        <f>E142*J142</f>
        <v>0</v>
      </c>
      <c r="Q142" s="146">
        <v>2</v>
      </c>
      <c r="AA142" s="122">
        <v>12</v>
      </c>
      <c r="AB142" s="122">
        <v>0</v>
      </c>
      <c r="AC142" s="122">
        <v>43</v>
      </c>
      <c r="BB142" s="122">
        <v>1</v>
      </c>
      <c r="BC142" s="122">
        <f>IF(BB142=1,G142,0)</f>
        <v>0</v>
      </c>
      <c r="BD142" s="122">
        <f>IF(BB142=2,G142,0)</f>
        <v>0</v>
      </c>
      <c r="BE142" s="122">
        <f>IF(BB142=3,G142,0)</f>
        <v>0</v>
      </c>
      <c r="BF142" s="122">
        <f>IF(BB142=4,G142,0)</f>
        <v>0</v>
      </c>
      <c r="BG142" s="122">
        <f>IF(BB142=5,G142,0)</f>
        <v>0</v>
      </c>
    </row>
    <row r="143" spans="1:59">
      <c r="A143" s="154"/>
      <c r="B143" s="155"/>
      <c r="C143" s="196" t="s">
        <v>253</v>
      </c>
      <c r="D143" s="197"/>
      <c r="E143" s="156">
        <v>13.866300000000001</v>
      </c>
      <c r="F143" s="157"/>
      <c r="G143" s="158"/>
      <c r="H143" s="159"/>
      <c r="I143" s="159"/>
      <c r="J143" s="159"/>
      <c r="K143" s="159"/>
      <c r="M143" s="122" t="s">
        <v>253</v>
      </c>
      <c r="O143" s="160"/>
      <c r="Q143" s="146"/>
    </row>
    <row r="144" spans="1:59">
      <c r="A144" s="154"/>
      <c r="B144" s="155"/>
      <c r="C144" s="196" t="s">
        <v>254</v>
      </c>
      <c r="D144" s="197"/>
      <c r="E144" s="156">
        <v>12.9063</v>
      </c>
      <c r="F144" s="157"/>
      <c r="G144" s="158"/>
      <c r="H144" s="159"/>
      <c r="I144" s="159"/>
      <c r="J144" s="159"/>
      <c r="K144" s="159"/>
      <c r="M144" s="122" t="s">
        <v>254</v>
      </c>
      <c r="O144" s="160"/>
      <c r="Q144" s="146"/>
    </row>
    <row r="145" spans="1:59">
      <c r="A145" s="154"/>
      <c r="B145" s="155"/>
      <c r="C145" s="196" t="s">
        <v>255</v>
      </c>
      <c r="D145" s="197"/>
      <c r="E145" s="156">
        <v>9.92</v>
      </c>
      <c r="F145" s="157"/>
      <c r="G145" s="158"/>
      <c r="H145" s="159"/>
      <c r="I145" s="159"/>
      <c r="J145" s="159"/>
      <c r="K145" s="159"/>
      <c r="M145" s="122" t="s">
        <v>255</v>
      </c>
      <c r="O145" s="160"/>
      <c r="Q145" s="146"/>
    </row>
    <row r="146" spans="1:59">
      <c r="A146" s="154"/>
      <c r="B146" s="155"/>
      <c r="C146" s="196" t="s">
        <v>256</v>
      </c>
      <c r="D146" s="197"/>
      <c r="E146" s="156">
        <v>16.64</v>
      </c>
      <c r="F146" s="157"/>
      <c r="G146" s="158"/>
      <c r="H146" s="159"/>
      <c r="I146" s="159"/>
      <c r="J146" s="159"/>
      <c r="K146" s="159"/>
      <c r="M146" s="122" t="s">
        <v>256</v>
      </c>
      <c r="O146" s="160"/>
      <c r="Q146" s="146"/>
    </row>
    <row r="147" spans="1:59">
      <c r="A147" s="154"/>
      <c r="B147" s="155"/>
      <c r="C147" s="196" t="s">
        <v>257</v>
      </c>
      <c r="D147" s="197"/>
      <c r="E147" s="156">
        <v>7.28</v>
      </c>
      <c r="F147" s="157"/>
      <c r="G147" s="158"/>
      <c r="H147" s="159"/>
      <c r="I147" s="159"/>
      <c r="J147" s="159"/>
      <c r="K147" s="159"/>
      <c r="M147" s="122" t="s">
        <v>257</v>
      </c>
      <c r="O147" s="160"/>
      <c r="Q147" s="146"/>
    </row>
    <row r="148" spans="1:59">
      <c r="A148" s="154"/>
      <c r="B148" s="155"/>
      <c r="C148" s="196" t="s">
        <v>258</v>
      </c>
      <c r="D148" s="197"/>
      <c r="E148" s="156">
        <v>9.84</v>
      </c>
      <c r="F148" s="157"/>
      <c r="G148" s="158"/>
      <c r="H148" s="159"/>
      <c r="I148" s="159"/>
      <c r="J148" s="159"/>
      <c r="K148" s="159"/>
      <c r="M148" s="122" t="s">
        <v>258</v>
      </c>
      <c r="O148" s="160"/>
      <c r="Q148" s="146"/>
    </row>
    <row r="149" spans="1:59">
      <c r="A149" s="154"/>
      <c r="B149" s="155"/>
      <c r="C149" s="196" t="s">
        <v>259</v>
      </c>
      <c r="D149" s="197"/>
      <c r="E149" s="156">
        <v>13.6</v>
      </c>
      <c r="F149" s="157"/>
      <c r="G149" s="158"/>
      <c r="H149" s="159"/>
      <c r="I149" s="159"/>
      <c r="J149" s="159"/>
      <c r="K149" s="159"/>
      <c r="M149" s="122" t="s">
        <v>259</v>
      </c>
      <c r="O149" s="160"/>
      <c r="Q149" s="146"/>
    </row>
    <row r="150" spans="1:59">
      <c r="A150" s="154"/>
      <c r="B150" s="155"/>
      <c r="C150" s="196" t="s">
        <v>260</v>
      </c>
      <c r="D150" s="197"/>
      <c r="E150" s="156">
        <v>10.16</v>
      </c>
      <c r="F150" s="157"/>
      <c r="G150" s="158"/>
      <c r="H150" s="159"/>
      <c r="I150" s="159"/>
      <c r="J150" s="159"/>
      <c r="K150" s="159"/>
      <c r="M150" s="122" t="s">
        <v>260</v>
      </c>
      <c r="O150" s="160"/>
      <c r="Q150" s="146"/>
    </row>
    <row r="151" spans="1:59">
      <c r="A151" s="154"/>
      <c r="B151" s="155"/>
      <c r="C151" s="196" t="s">
        <v>261</v>
      </c>
      <c r="D151" s="197"/>
      <c r="E151" s="156">
        <v>103.87</v>
      </c>
      <c r="F151" s="157"/>
      <c r="G151" s="158"/>
      <c r="H151" s="159"/>
      <c r="I151" s="159"/>
      <c r="J151" s="159"/>
      <c r="K151" s="159"/>
      <c r="M151" s="122" t="s">
        <v>261</v>
      </c>
      <c r="O151" s="160"/>
      <c r="Q151" s="146"/>
    </row>
    <row r="152" spans="1:59">
      <c r="A152" s="154"/>
      <c r="B152" s="155"/>
      <c r="C152" s="196" t="s">
        <v>262</v>
      </c>
      <c r="D152" s="197"/>
      <c r="E152" s="156">
        <v>-20.245000000000001</v>
      </c>
      <c r="F152" s="157"/>
      <c r="G152" s="158"/>
      <c r="H152" s="159"/>
      <c r="I152" s="159"/>
      <c r="J152" s="159"/>
      <c r="K152" s="159"/>
      <c r="M152" s="122" t="s">
        <v>262</v>
      </c>
      <c r="O152" s="160"/>
      <c r="Q152" s="146"/>
    </row>
    <row r="153" spans="1:59">
      <c r="A153" s="154"/>
      <c r="B153" s="155"/>
      <c r="C153" s="196" t="s">
        <v>263</v>
      </c>
      <c r="D153" s="197"/>
      <c r="E153" s="156">
        <v>-1.95</v>
      </c>
      <c r="F153" s="157"/>
      <c r="G153" s="158"/>
      <c r="H153" s="159"/>
      <c r="I153" s="159"/>
      <c r="J153" s="159"/>
      <c r="K153" s="159"/>
      <c r="M153" s="122" t="s">
        <v>263</v>
      </c>
      <c r="O153" s="160"/>
      <c r="Q153" s="146"/>
    </row>
    <row r="154" spans="1:59">
      <c r="A154" s="154"/>
      <c r="B154" s="155"/>
      <c r="C154" s="196" t="s">
        <v>264</v>
      </c>
      <c r="D154" s="197"/>
      <c r="E154" s="156">
        <v>12.577500000000001</v>
      </c>
      <c r="F154" s="157"/>
      <c r="G154" s="158"/>
      <c r="H154" s="159"/>
      <c r="I154" s="159"/>
      <c r="J154" s="159"/>
      <c r="K154" s="159"/>
      <c r="M154" s="122" t="s">
        <v>264</v>
      </c>
      <c r="O154" s="160"/>
      <c r="Q154" s="146"/>
    </row>
    <row r="155" spans="1:59">
      <c r="A155" s="147">
        <v>44</v>
      </c>
      <c r="B155" s="148" t="s">
        <v>265</v>
      </c>
      <c r="C155" s="149" t="s">
        <v>266</v>
      </c>
      <c r="D155" s="150" t="s">
        <v>77</v>
      </c>
      <c r="E155" s="151">
        <v>32</v>
      </c>
      <c r="F155" s="151">
        <v>0</v>
      </c>
      <c r="G155" s="152">
        <f>E155*F155</f>
        <v>0</v>
      </c>
      <c r="H155" s="153">
        <v>4.598E-2</v>
      </c>
      <c r="I155" s="153">
        <f>E155*H155</f>
        <v>1.47136</v>
      </c>
      <c r="J155" s="153">
        <v>0</v>
      </c>
      <c r="K155" s="153">
        <f>E155*J155</f>
        <v>0</v>
      </c>
      <c r="Q155" s="146">
        <v>2</v>
      </c>
      <c r="AA155" s="122">
        <v>12</v>
      </c>
      <c r="AB155" s="122">
        <v>0</v>
      </c>
      <c r="AC155" s="122">
        <v>44</v>
      </c>
      <c r="BB155" s="122">
        <v>1</v>
      </c>
      <c r="BC155" s="122">
        <f>IF(BB155=1,G155,0)</f>
        <v>0</v>
      </c>
      <c r="BD155" s="122">
        <f>IF(BB155=2,G155,0)</f>
        <v>0</v>
      </c>
      <c r="BE155" s="122">
        <f>IF(BB155=3,G155,0)</f>
        <v>0</v>
      </c>
      <c r="BF155" s="122">
        <f>IF(BB155=4,G155,0)</f>
        <v>0</v>
      </c>
      <c r="BG155" s="122">
        <f>IF(BB155=5,G155,0)</f>
        <v>0</v>
      </c>
    </row>
    <row r="156" spans="1:59">
      <c r="A156" s="154"/>
      <c r="B156" s="155"/>
      <c r="C156" s="196" t="s">
        <v>267</v>
      </c>
      <c r="D156" s="197"/>
      <c r="E156" s="156">
        <v>32</v>
      </c>
      <c r="F156" s="157"/>
      <c r="G156" s="158"/>
      <c r="H156" s="159"/>
      <c r="I156" s="159"/>
      <c r="J156" s="159"/>
      <c r="K156" s="159"/>
      <c r="M156" s="122" t="s">
        <v>267</v>
      </c>
      <c r="O156" s="160"/>
      <c r="Q156" s="146"/>
    </row>
    <row r="157" spans="1:59">
      <c r="A157" s="147">
        <v>45</v>
      </c>
      <c r="B157" s="148" t="s">
        <v>268</v>
      </c>
      <c r="C157" s="149" t="s">
        <v>269</v>
      </c>
      <c r="D157" s="150" t="s">
        <v>77</v>
      </c>
      <c r="E157" s="151">
        <v>276.10000000000002</v>
      </c>
      <c r="F157" s="151">
        <v>0</v>
      </c>
      <c r="G157" s="152">
        <f>E157*F157</f>
        <v>0</v>
      </c>
      <c r="H157" s="153">
        <v>5.1229999999999998E-2</v>
      </c>
      <c r="I157" s="153">
        <f>E157*H157</f>
        <v>14.144603</v>
      </c>
      <c r="J157" s="153">
        <v>0</v>
      </c>
      <c r="K157" s="153">
        <f>E157*J157</f>
        <v>0</v>
      </c>
      <c r="Q157" s="146">
        <v>2</v>
      </c>
      <c r="AA157" s="122">
        <v>12</v>
      </c>
      <c r="AB157" s="122">
        <v>0</v>
      </c>
      <c r="AC157" s="122">
        <v>45</v>
      </c>
      <c r="BB157" s="122">
        <v>1</v>
      </c>
      <c r="BC157" s="122">
        <f>IF(BB157=1,G157,0)</f>
        <v>0</v>
      </c>
      <c r="BD157" s="122">
        <f>IF(BB157=2,G157,0)</f>
        <v>0</v>
      </c>
      <c r="BE157" s="122">
        <f>IF(BB157=3,G157,0)</f>
        <v>0</v>
      </c>
      <c r="BF157" s="122">
        <f>IF(BB157=4,G157,0)</f>
        <v>0</v>
      </c>
      <c r="BG157" s="122">
        <f>IF(BB157=5,G157,0)</f>
        <v>0</v>
      </c>
    </row>
    <row r="158" spans="1:59">
      <c r="A158" s="154"/>
      <c r="B158" s="155"/>
      <c r="C158" s="196" t="s">
        <v>270</v>
      </c>
      <c r="D158" s="197"/>
      <c r="E158" s="156">
        <v>245.9</v>
      </c>
      <c r="F158" s="157"/>
      <c r="G158" s="158"/>
      <c r="H158" s="159"/>
      <c r="I158" s="159"/>
      <c r="J158" s="159"/>
      <c r="K158" s="159"/>
      <c r="M158" s="122" t="s">
        <v>270</v>
      </c>
      <c r="O158" s="160"/>
      <c r="Q158" s="146"/>
    </row>
    <row r="159" spans="1:59">
      <c r="A159" s="154"/>
      <c r="B159" s="155"/>
      <c r="C159" s="196" t="s">
        <v>271</v>
      </c>
      <c r="D159" s="197"/>
      <c r="E159" s="156">
        <v>30.2</v>
      </c>
      <c r="F159" s="157"/>
      <c r="G159" s="158"/>
      <c r="H159" s="159"/>
      <c r="I159" s="159"/>
      <c r="J159" s="159"/>
      <c r="K159" s="159"/>
      <c r="M159" s="122" t="s">
        <v>271</v>
      </c>
      <c r="O159" s="160"/>
      <c r="Q159" s="146"/>
    </row>
    <row r="160" spans="1:59">
      <c r="A160" s="147">
        <v>46</v>
      </c>
      <c r="B160" s="148" t="s">
        <v>272</v>
      </c>
      <c r="C160" s="149" t="s">
        <v>273</v>
      </c>
      <c r="D160" s="150" t="s">
        <v>77</v>
      </c>
      <c r="E160" s="151">
        <v>16</v>
      </c>
      <c r="F160" s="151">
        <v>0</v>
      </c>
      <c r="G160" s="152">
        <f>E160*F160</f>
        <v>0</v>
      </c>
      <c r="H160" s="153">
        <v>4.9270000000000001E-2</v>
      </c>
      <c r="I160" s="153">
        <f>E160*H160</f>
        <v>0.78832000000000002</v>
      </c>
      <c r="J160" s="153">
        <v>0</v>
      </c>
      <c r="K160" s="153">
        <f>E160*J160</f>
        <v>0</v>
      </c>
      <c r="Q160" s="146">
        <v>2</v>
      </c>
      <c r="AA160" s="122">
        <v>12</v>
      </c>
      <c r="AB160" s="122">
        <v>0</v>
      </c>
      <c r="AC160" s="122">
        <v>46</v>
      </c>
      <c r="BB160" s="122">
        <v>1</v>
      </c>
      <c r="BC160" s="122">
        <f>IF(BB160=1,G160,0)</f>
        <v>0</v>
      </c>
      <c r="BD160" s="122">
        <f>IF(BB160=2,G160,0)</f>
        <v>0</v>
      </c>
      <c r="BE160" s="122">
        <f>IF(BB160=3,G160,0)</f>
        <v>0</v>
      </c>
      <c r="BF160" s="122">
        <f>IF(BB160=4,G160,0)</f>
        <v>0</v>
      </c>
      <c r="BG160" s="122">
        <f>IF(BB160=5,G160,0)</f>
        <v>0</v>
      </c>
    </row>
    <row r="161" spans="1:59">
      <c r="A161" s="154"/>
      <c r="B161" s="155"/>
      <c r="C161" s="196" t="s">
        <v>274</v>
      </c>
      <c r="D161" s="197"/>
      <c r="E161" s="156">
        <v>16</v>
      </c>
      <c r="F161" s="157"/>
      <c r="G161" s="158"/>
      <c r="H161" s="159"/>
      <c r="I161" s="159"/>
      <c r="J161" s="159"/>
      <c r="K161" s="159"/>
      <c r="M161" s="122" t="s">
        <v>274</v>
      </c>
      <c r="O161" s="160"/>
      <c r="Q161" s="146"/>
    </row>
    <row r="162" spans="1:59">
      <c r="A162" s="161"/>
      <c r="B162" s="162" t="s">
        <v>71</v>
      </c>
      <c r="C162" s="163" t="str">
        <f>CONCATENATE(B115," ",C115)</f>
        <v>61 Upravy povrchů vnitřní</v>
      </c>
      <c r="D162" s="161"/>
      <c r="E162" s="164"/>
      <c r="F162" s="164"/>
      <c r="G162" s="165">
        <f>SUM(G115:G161)</f>
        <v>0</v>
      </c>
      <c r="H162" s="166"/>
      <c r="I162" s="167">
        <f>SUM(I115:I161)</f>
        <v>58.762880300999996</v>
      </c>
      <c r="J162" s="166"/>
      <c r="K162" s="167">
        <f>SUM(K115:K161)</f>
        <v>0</v>
      </c>
      <c r="Q162" s="146">
        <v>4</v>
      </c>
      <c r="BC162" s="168">
        <f>SUM(BC115:BC161)</f>
        <v>0</v>
      </c>
      <c r="BD162" s="168">
        <f>SUM(BD115:BD161)</f>
        <v>0</v>
      </c>
      <c r="BE162" s="168">
        <f>SUM(BE115:BE161)</f>
        <v>0</v>
      </c>
      <c r="BF162" s="168">
        <f>SUM(BF115:BF161)</f>
        <v>0</v>
      </c>
      <c r="BG162" s="168">
        <f>SUM(BG115:BG161)</f>
        <v>0</v>
      </c>
    </row>
    <row r="163" spans="1:59">
      <c r="A163" s="139" t="s">
        <v>69</v>
      </c>
      <c r="B163" s="140" t="s">
        <v>275</v>
      </c>
      <c r="C163" s="141" t="s">
        <v>276</v>
      </c>
      <c r="D163" s="142"/>
      <c r="E163" s="143"/>
      <c r="F163" s="143"/>
      <c r="G163" s="144"/>
      <c r="H163" s="145"/>
      <c r="I163" s="145"/>
      <c r="J163" s="145"/>
      <c r="K163" s="145"/>
      <c r="Q163" s="146">
        <v>1</v>
      </c>
    </row>
    <row r="164" spans="1:59" ht="25.5">
      <c r="A164" s="147">
        <v>47</v>
      </c>
      <c r="B164" s="148" t="s">
        <v>277</v>
      </c>
      <c r="C164" s="149" t="s">
        <v>278</v>
      </c>
      <c r="D164" s="150" t="s">
        <v>77</v>
      </c>
      <c r="E164" s="151">
        <v>389.22750000000002</v>
      </c>
      <c r="F164" s="151">
        <v>0</v>
      </c>
      <c r="G164" s="152">
        <f>E164*F164</f>
        <v>0</v>
      </c>
      <c r="H164" s="153">
        <v>1.4999999999999999E-2</v>
      </c>
      <c r="I164" s="153">
        <f>E164*H164</f>
        <v>5.8384125000000004</v>
      </c>
      <c r="J164" s="153">
        <v>0</v>
      </c>
      <c r="K164" s="153">
        <f>E164*J164</f>
        <v>0</v>
      </c>
      <c r="Q164" s="146">
        <v>2</v>
      </c>
      <c r="AA164" s="122">
        <v>12</v>
      </c>
      <c r="AB164" s="122">
        <v>0</v>
      </c>
      <c r="AC164" s="122">
        <v>47</v>
      </c>
      <c r="BB164" s="122">
        <v>1</v>
      </c>
      <c r="BC164" s="122">
        <f>IF(BB164=1,G164,0)</f>
        <v>0</v>
      </c>
      <c r="BD164" s="122">
        <f>IF(BB164=2,G164,0)</f>
        <v>0</v>
      </c>
      <c r="BE164" s="122">
        <f>IF(BB164=3,G164,0)</f>
        <v>0</v>
      </c>
      <c r="BF164" s="122">
        <f>IF(BB164=4,G164,0)</f>
        <v>0</v>
      </c>
      <c r="BG164" s="122">
        <f>IF(BB164=5,G164,0)</f>
        <v>0</v>
      </c>
    </row>
    <row r="165" spans="1:59">
      <c r="A165" s="154"/>
      <c r="B165" s="155"/>
      <c r="C165" s="196" t="s">
        <v>279</v>
      </c>
      <c r="D165" s="197"/>
      <c r="E165" s="156">
        <v>133.86250000000001</v>
      </c>
      <c r="F165" s="157"/>
      <c r="G165" s="158"/>
      <c r="H165" s="159"/>
      <c r="I165" s="159"/>
      <c r="J165" s="159"/>
      <c r="K165" s="159"/>
      <c r="M165" s="122" t="s">
        <v>279</v>
      </c>
      <c r="O165" s="160"/>
      <c r="Q165" s="146"/>
    </row>
    <row r="166" spans="1:59">
      <c r="A166" s="154"/>
      <c r="B166" s="155"/>
      <c r="C166" s="196" t="s">
        <v>280</v>
      </c>
      <c r="D166" s="197"/>
      <c r="E166" s="156">
        <v>56.58</v>
      </c>
      <c r="F166" s="157"/>
      <c r="G166" s="158"/>
      <c r="H166" s="159"/>
      <c r="I166" s="159"/>
      <c r="J166" s="159"/>
      <c r="K166" s="159"/>
      <c r="M166" s="122" t="s">
        <v>280</v>
      </c>
      <c r="O166" s="160"/>
      <c r="Q166" s="146"/>
    </row>
    <row r="167" spans="1:59">
      <c r="A167" s="154"/>
      <c r="B167" s="155"/>
      <c r="C167" s="196" t="s">
        <v>281</v>
      </c>
      <c r="D167" s="197"/>
      <c r="E167" s="156">
        <v>202.97499999999999</v>
      </c>
      <c r="F167" s="157"/>
      <c r="G167" s="158"/>
      <c r="H167" s="159"/>
      <c r="I167" s="159"/>
      <c r="J167" s="159"/>
      <c r="K167" s="159"/>
      <c r="M167" s="122" t="s">
        <v>281</v>
      </c>
      <c r="O167" s="160"/>
      <c r="Q167" s="146"/>
    </row>
    <row r="168" spans="1:59">
      <c r="A168" s="154"/>
      <c r="B168" s="155"/>
      <c r="C168" s="196" t="s">
        <v>282</v>
      </c>
      <c r="D168" s="197"/>
      <c r="E168" s="156">
        <v>-9.19</v>
      </c>
      <c r="F168" s="157"/>
      <c r="G168" s="158"/>
      <c r="H168" s="159"/>
      <c r="I168" s="159"/>
      <c r="J168" s="159"/>
      <c r="K168" s="159"/>
      <c r="M168" s="122" t="s">
        <v>282</v>
      </c>
      <c r="O168" s="160"/>
      <c r="Q168" s="146"/>
    </row>
    <row r="169" spans="1:59">
      <c r="A169" s="154"/>
      <c r="B169" s="155"/>
      <c r="C169" s="196" t="s">
        <v>283</v>
      </c>
      <c r="D169" s="197"/>
      <c r="E169" s="156">
        <v>5</v>
      </c>
      <c r="F169" s="157"/>
      <c r="G169" s="158"/>
      <c r="H169" s="159"/>
      <c r="I169" s="159"/>
      <c r="J169" s="159"/>
      <c r="K169" s="159"/>
      <c r="M169" s="122" t="s">
        <v>283</v>
      </c>
      <c r="O169" s="160"/>
      <c r="Q169" s="146"/>
    </row>
    <row r="170" spans="1:59" ht="25.5">
      <c r="A170" s="147">
        <v>48</v>
      </c>
      <c r="B170" s="148" t="s">
        <v>284</v>
      </c>
      <c r="C170" s="149" t="s">
        <v>285</v>
      </c>
      <c r="D170" s="150" t="s">
        <v>77</v>
      </c>
      <c r="E170" s="151">
        <v>37.195</v>
      </c>
      <c r="F170" s="151">
        <v>0</v>
      </c>
      <c r="G170" s="152">
        <f>E170*F170</f>
        <v>0</v>
      </c>
      <c r="H170" s="153">
        <v>1.7999999999999999E-2</v>
      </c>
      <c r="I170" s="153">
        <f>E170*H170</f>
        <v>0.66950999999999994</v>
      </c>
      <c r="J170" s="153">
        <v>0</v>
      </c>
      <c r="K170" s="153">
        <f>E170*J170</f>
        <v>0</v>
      </c>
      <c r="Q170" s="146">
        <v>2</v>
      </c>
      <c r="AA170" s="122">
        <v>12</v>
      </c>
      <c r="AB170" s="122">
        <v>0</v>
      </c>
      <c r="AC170" s="122">
        <v>48</v>
      </c>
      <c r="BB170" s="122">
        <v>1</v>
      </c>
      <c r="BC170" s="122">
        <f>IF(BB170=1,G170,0)</f>
        <v>0</v>
      </c>
      <c r="BD170" s="122">
        <f>IF(BB170=2,G170,0)</f>
        <v>0</v>
      </c>
      <c r="BE170" s="122">
        <f>IF(BB170=3,G170,0)</f>
        <v>0</v>
      </c>
      <c r="BF170" s="122">
        <f>IF(BB170=4,G170,0)</f>
        <v>0</v>
      </c>
      <c r="BG170" s="122">
        <f>IF(BB170=5,G170,0)</f>
        <v>0</v>
      </c>
    </row>
    <row r="171" spans="1:59">
      <c r="A171" s="154"/>
      <c r="B171" s="155"/>
      <c r="C171" s="196" t="s">
        <v>286</v>
      </c>
      <c r="D171" s="197"/>
      <c r="E171" s="156">
        <v>24.32</v>
      </c>
      <c r="F171" s="157"/>
      <c r="G171" s="158"/>
      <c r="H171" s="159"/>
      <c r="I171" s="159"/>
      <c r="J171" s="159"/>
      <c r="K171" s="159"/>
      <c r="M171" s="122" t="s">
        <v>286</v>
      </c>
      <c r="O171" s="160"/>
      <c r="Q171" s="146"/>
    </row>
    <row r="172" spans="1:59">
      <c r="A172" s="154"/>
      <c r="B172" s="155"/>
      <c r="C172" s="196" t="s">
        <v>287</v>
      </c>
      <c r="D172" s="197"/>
      <c r="E172" s="156">
        <v>6.5975000000000001</v>
      </c>
      <c r="F172" s="157"/>
      <c r="G172" s="158"/>
      <c r="H172" s="159"/>
      <c r="I172" s="159"/>
      <c r="J172" s="159"/>
      <c r="K172" s="159"/>
      <c r="M172" s="122" t="s">
        <v>287</v>
      </c>
      <c r="O172" s="160"/>
      <c r="Q172" s="146"/>
    </row>
    <row r="173" spans="1:59">
      <c r="A173" s="154"/>
      <c r="B173" s="155"/>
      <c r="C173" s="196" t="s">
        <v>288</v>
      </c>
      <c r="D173" s="197"/>
      <c r="E173" s="156">
        <v>6.2774999999999999</v>
      </c>
      <c r="F173" s="157"/>
      <c r="G173" s="158"/>
      <c r="H173" s="159"/>
      <c r="I173" s="159"/>
      <c r="J173" s="159"/>
      <c r="K173" s="159"/>
      <c r="M173" s="122" t="s">
        <v>288</v>
      </c>
      <c r="O173" s="160"/>
      <c r="Q173" s="146"/>
    </row>
    <row r="174" spans="1:59" ht="25.5">
      <c r="A174" s="147">
        <v>49</v>
      </c>
      <c r="B174" s="148" t="s">
        <v>289</v>
      </c>
      <c r="C174" s="149" t="s">
        <v>290</v>
      </c>
      <c r="D174" s="150" t="s">
        <v>77</v>
      </c>
      <c r="E174" s="151">
        <v>17.5</v>
      </c>
      <c r="F174" s="151">
        <v>0</v>
      </c>
      <c r="G174" s="152">
        <f>E174*F174</f>
        <v>0</v>
      </c>
      <c r="H174" s="153">
        <v>1.4E-2</v>
      </c>
      <c r="I174" s="153">
        <f>E174*H174</f>
        <v>0.245</v>
      </c>
      <c r="J174" s="153">
        <v>0</v>
      </c>
      <c r="K174" s="153">
        <f>E174*J174</f>
        <v>0</v>
      </c>
      <c r="Q174" s="146">
        <v>2</v>
      </c>
      <c r="AA174" s="122">
        <v>12</v>
      </c>
      <c r="AB174" s="122">
        <v>0</v>
      </c>
      <c r="AC174" s="122">
        <v>49</v>
      </c>
      <c r="BB174" s="122">
        <v>1</v>
      </c>
      <c r="BC174" s="122">
        <f>IF(BB174=1,G174,0)</f>
        <v>0</v>
      </c>
      <c r="BD174" s="122">
        <f>IF(BB174=2,G174,0)</f>
        <v>0</v>
      </c>
      <c r="BE174" s="122">
        <f>IF(BB174=3,G174,0)</f>
        <v>0</v>
      </c>
      <c r="BF174" s="122">
        <f>IF(BB174=4,G174,0)</f>
        <v>0</v>
      </c>
      <c r="BG174" s="122">
        <f>IF(BB174=5,G174,0)</f>
        <v>0</v>
      </c>
    </row>
    <row r="175" spans="1:59">
      <c r="A175" s="154"/>
      <c r="B175" s="155"/>
      <c r="C175" s="196" t="s">
        <v>291</v>
      </c>
      <c r="D175" s="197"/>
      <c r="E175" s="156">
        <v>17.5</v>
      </c>
      <c r="F175" s="157"/>
      <c r="G175" s="158"/>
      <c r="H175" s="159"/>
      <c r="I175" s="159"/>
      <c r="J175" s="159"/>
      <c r="K175" s="159"/>
      <c r="M175" s="122" t="s">
        <v>291</v>
      </c>
      <c r="O175" s="160"/>
      <c r="Q175" s="146"/>
    </row>
    <row r="176" spans="1:59">
      <c r="A176" s="161"/>
      <c r="B176" s="162" t="s">
        <v>71</v>
      </c>
      <c r="C176" s="163" t="str">
        <f>CONCATENATE(B163," ",C163)</f>
        <v>62 Upravy povrchů vnější</v>
      </c>
      <c r="D176" s="161"/>
      <c r="E176" s="164"/>
      <c r="F176" s="164"/>
      <c r="G176" s="165">
        <f>SUM(G163:G175)</f>
        <v>0</v>
      </c>
      <c r="H176" s="166"/>
      <c r="I176" s="167">
        <f>SUM(I163:I175)</f>
        <v>6.7529225000000004</v>
      </c>
      <c r="J176" s="166"/>
      <c r="K176" s="167">
        <f>SUM(K163:K175)</f>
        <v>0</v>
      </c>
      <c r="Q176" s="146">
        <v>4</v>
      </c>
      <c r="BC176" s="168">
        <f>SUM(BC163:BC175)</f>
        <v>0</v>
      </c>
      <c r="BD176" s="168">
        <f>SUM(BD163:BD175)</f>
        <v>0</v>
      </c>
      <c r="BE176" s="168">
        <f>SUM(BE163:BE175)</f>
        <v>0</v>
      </c>
      <c r="BF176" s="168">
        <f>SUM(BF163:BF175)</f>
        <v>0</v>
      </c>
      <c r="BG176" s="168">
        <f>SUM(BG163:BG175)</f>
        <v>0</v>
      </c>
    </row>
    <row r="177" spans="1:59">
      <c r="A177" s="139" t="s">
        <v>69</v>
      </c>
      <c r="B177" s="140" t="s">
        <v>292</v>
      </c>
      <c r="C177" s="141" t="s">
        <v>293</v>
      </c>
      <c r="D177" s="142"/>
      <c r="E177" s="143"/>
      <c r="F177" s="143"/>
      <c r="G177" s="144"/>
      <c r="H177" s="145"/>
      <c r="I177" s="145"/>
      <c r="J177" s="145"/>
      <c r="K177" s="145"/>
      <c r="Q177" s="146">
        <v>1</v>
      </c>
    </row>
    <row r="178" spans="1:59">
      <c r="A178" s="147">
        <v>50</v>
      </c>
      <c r="B178" s="148" t="s">
        <v>294</v>
      </c>
      <c r="C178" s="149" t="s">
        <v>295</v>
      </c>
      <c r="D178" s="150" t="s">
        <v>163</v>
      </c>
      <c r="E178" s="151">
        <v>8.9949999999999992</v>
      </c>
      <c r="F178" s="151">
        <v>0</v>
      </c>
      <c r="G178" s="152">
        <f>E178*F178</f>
        <v>0</v>
      </c>
      <c r="H178" s="153">
        <v>2.5249999999999999</v>
      </c>
      <c r="I178" s="153">
        <f>E178*H178</f>
        <v>22.712374999999998</v>
      </c>
      <c r="J178" s="153">
        <v>0</v>
      </c>
      <c r="K178" s="153">
        <f>E178*J178</f>
        <v>0</v>
      </c>
      <c r="Q178" s="146">
        <v>2</v>
      </c>
      <c r="AA178" s="122">
        <v>12</v>
      </c>
      <c r="AB178" s="122">
        <v>0</v>
      </c>
      <c r="AC178" s="122">
        <v>50</v>
      </c>
      <c r="BB178" s="122">
        <v>1</v>
      </c>
      <c r="BC178" s="122">
        <f>IF(BB178=1,G178,0)</f>
        <v>0</v>
      </c>
      <c r="BD178" s="122">
        <f>IF(BB178=2,G178,0)</f>
        <v>0</v>
      </c>
      <c r="BE178" s="122">
        <f>IF(BB178=3,G178,0)</f>
        <v>0</v>
      </c>
      <c r="BF178" s="122">
        <f>IF(BB178=4,G178,0)</f>
        <v>0</v>
      </c>
      <c r="BG178" s="122">
        <f>IF(BB178=5,G178,0)</f>
        <v>0</v>
      </c>
    </row>
    <row r="179" spans="1:59">
      <c r="A179" s="154"/>
      <c r="B179" s="155"/>
      <c r="C179" s="196" t="s">
        <v>296</v>
      </c>
      <c r="D179" s="197"/>
      <c r="E179" s="156">
        <v>8.9949999999999992</v>
      </c>
      <c r="F179" s="157"/>
      <c r="G179" s="158"/>
      <c r="H179" s="159"/>
      <c r="I179" s="159"/>
      <c r="J179" s="159"/>
      <c r="K179" s="159"/>
      <c r="M179" s="122" t="s">
        <v>296</v>
      </c>
      <c r="O179" s="160"/>
      <c r="Q179" s="146"/>
    </row>
    <row r="180" spans="1:59">
      <c r="A180" s="147">
        <v>51</v>
      </c>
      <c r="B180" s="148" t="s">
        <v>297</v>
      </c>
      <c r="C180" s="149" t="s">
        <v>298</v>
      </c>
      <c r="D180" s="150" t="s">
        <v>163</v>
      </c>
      <c r="E180" s="151">
        <v>11.58</v>
      </c>
      <c r="F180" s="151">
        <v>0</v>
      </c>
      <c r="G180" s="152">
        <f>E180*F180</f>
        <v>0</v>
      </c>
      <c r="H180" s="153">
        <v>2.5249999999999999</v>
      </c>
      <c r="I180" s="153">
        <f>E180*H180</f>
        <v>29.2395</v>
      </c>
      <c r="J180" s="153">
        <v>0</v>
      </c>
      <c r="K180" s="153">
        <f>E180*J180</f>
        <v>0</v>
      </c>
      <c r="Q180" s="146">
        <v>2</v>
      </c>
      <c r="AA180" s="122">
        <v>12</v>
      </c>
      <c r="AB180" s="122">
        <v>0</v>
      </c>
      <c r="AC180" s="122">
        <v>51</v>
      </c>
      <c r="BB180" s="122">
        <v>1</v>
      </c>
      <c r="BC180" s="122">
        <f>IF(BB180=1,G180,0)</f>
        <v>0</v>
      </c>
      <c r="BD180" s="122">
        <f>IF(BB180=2,G180,0)</f>
        <v>0</v>
      </c>
      <c r="BE180" s="122">
        <f>IF(BB180=3,G180,0)</f>
        <v>0</v>
      </c>
      <c r="BF180" s="122">
        <f>IF(BB180=4,G180,0)</f>
        <v>0</v>
      </c>
      <c r="BG180" s="122">
        <f>IF(BB180=5,G180,0)</f>
        <v>0</v>
      </c>
    </row>
    <row r="181" spans="1:59">
      <c r="A181" s="154"/>
      <c r="B181" s="155"/>
      <c r="C181" s="196" t="s">
        <v>299</v>
      </c>
      <c r="D181" s="197"/>
      <c r="E181" s="156">
        <v>11.58</v>
      </c>
      <c r="F181" s="157"/>
      <c r="G181" s="158"/>
      <c r="H181" s="159"/>
      <c r="I181" s="159"/>
      <c r="J181" s="159"/>
      <c r="K181" s="159"/>
      <c r="M181" s="122" t="s">
        <v>299</v>
      </c>
      <c r="O181" s="160"/>
      <c r="Q181" s="146"/>
    </row>
    <row r="182" spans="1:59">
      <c r="A182" s="147">
        <v>52</v>
      </c>
      <c r="B182" s="148" t="s">
        <v>300</v>
      </c>
      <c r="C182" s="149" t="s">
        <v>301</v>
      </c>
      <c r="D182" s="150" t="s">
        <v>163</v>
      </c>
      <c r="E182" s="151">
        <v>5.0746000000000002</v>
      </c>
      <c r="F182" s="151">
        <v>0</v>
      </c>
      <c r="G182" s="152">
        <f>E182*F182</f>
        <v>0</v>
      </c>
      <c r="H182" s="153">
        <v>2.5249999999999999</v>
      </c>
      <c r="I182" s="153">
        <f>E182*H182</f>
        <v>12.813364999999999</v>
      </c>
      <c r="J182" s="153">
        <v>0</v>
      </c>
      <c r="K182" s="153">
        <f>E182*J182</f>
        <v>0</v>
      </c>
      <c r="Q182" s="146">
        <v>2</v>
      </c>
      <c r="AA182" s="122">
        <v>12</v>
      </c>
      <c r="AB182" s="122">
        <v>0</v>
      </c>
      <c r="AC182" s="122">
        <v>52</v>
      </c>
      <c r="BB182" s="122">
        <v>1</v>
      </c>
      <c r="BC182" s="122">
        <f>IF(BB182=1,G182,0)</f>
        <v>0</v>
      </c>
      <c r="BD182" s="122">
        <f>IF(BB182=2,G182,0)</f>
        <v>0</v>
      </c>
      <c r="BE182" s="122">
        <f>IF(BB182=3,G182,0)</f>
        <v>0</v>
      </c>
      <c r="BF182" s="122">
        <f>IF(BB182=4,G182,0)</f>
        <v>0</v>
      </c>
      <c r="BG182" s="122">
        <f>IF(BB182=5,G182,0)</f>
        <v>0</v>
      </c>
    </row>
    <row r="183" spans="1:59">
      <c r="A183" s="154"/>
      <c r="B183" s="155"/>
      <c r="C183" s="196" t="s">
        <v>302</v>
      </c>
      <c r="D183" s="197"/>
      <c r="E183" s="156">
        <v>2.0257999999999998</v>
      </c>
      <c r="F183" s="157"/>
      <c r="G183" s="158"/>
      <c r="H183" s="159"/>
      <c r="I183" s="159"/>
      <c r="J183" s="159"/>
      <c r="K183" s="159"/>
      <c r="M183" s="122" t="s">
        <v>302</v>
      </c>
      <c r="O183" s="160"/>
      <c r="Q183" s="146"/>
    </row>
    <row r="184" spans="1:59">
      <c r="A184" s="154"/>
      <c r="B184" s="155"/>
      <c r="C184" s="196" t="s">
        <v>303</v>
      </c>
      <c r="D184" s="197"/>
      <c r="E184" s="156">
        <v>3.0488</v>
      </c>
      <c r="F184" s="157"/>
      <c r="G184" s="158"/>
      <c r="H184" s="159"/>
      <c r="I184" s="159"/>
      <c r="J184" s="159"/>
      <c r="K184" s="159"/>
      <c r="M184" s="122" t="s">
        <v>303</v>
      </c>
      <c r="O184" s="160"/>
      <c r="Q184" s="146"/>
    </row>
    <row r="185" spans="1:59" ht="25.5">
      <c r="A185" s="147">
        <v>53</v>
      </c>
      <c r="B185" s="148" t="s">
        <v>304</v>
      </c>
      <c r="C185" s="149" t="s">
        <v>305</v>
      </c>
      <c r="D185" s="150" t="s">
        <v>124</v>
      </c>
      <c r="E185" s="151">
        <v>0.1178</v>
      </c>
      <c r="F185" s="151">
        <v>0</v>
      </c>
      <c r="G185" s="152">
        <f>E185*F185</f>
        <v>0</v>
      </c>
      <c r="H185" s="153">
        <v>1.0662499999999999</v>
      </c>
      <c r="I185" s="153">
        <f>E185*H185</f>
        <v>0.12560425</v>
      </c>
      <c r="J185" s="153">
        <v>0</v>
      </c>
      <c r="K185" s="153">
        <f>E185*J185</f>
        <v>0</v>
      </c>
      <c r="Q185" s="146">
        <v>2</v>
      </c>
      <c r="AA185" s="122">
        <v>12</v>
      </c>
      <c r="AB185" s="122">
        <v>0</v>
      </c>
      <c r="AC185" s="122">
        <v>53</v>
      </c>
      <c r="BB185" s="122">
        <v>1</v>
      </c>
      <c r="BC185" s="122">
        <f>IF(BB185=1,G185,0)</f>
        <v>0</v>
      </c>
      <c r="BD185" s="122">
        <f>IF(BB185=2,G185,0)</f>
        <v>0</v>
      </c>
      <c r="BE185" s="122">
        <f>IF(BB185=3,G185,0)</f>
        <v>0</v>
      </c>
      <c r="BF185" s="122">
        <f>IF(BB185=4,G185,0)</f>
        <v>0</v>
      </c>
      <c r="BG185" s="122">
        <f>IF(BB185=5,G185,0)</f>
        <v>0</v>
      </c>
    </row>
    <row r="186" spans="1:59">
      <c r="A186" s="154"/>
      <c r="B186" s="155"/>
      <c r="C186" s="196" t="s">
        <v>306</v>
      </c>
      <c r="D186" s="197"/>
      <c r="E186" s="156">
        <v>4.7E-2</v>
      </c>
      <c r="F186" s="157"/>
      <c r="G186" s="158"/>
      <c r="H186" s="159"/>
      <c r="I186" s="159"/>
      <c r="J186" s="159"/>
      <c r="K186" s="159"/>
      <c r="M186" s="122" t="s">
        <v>306</v>
      </c>
      <c r="O186" s="160"/>
      <c r="Q186" s="146"/>
    </row>
    <row r="187" spans="1:59">
      <c r="A187" s="154"/>
      <c r="B187" s="155"/>
      <c r="C187" s="196" t="s">
        <v>307</v>
      </c>
      <c r="D187" s="197"/>
      <c r="E187" s="156">
        <v>7.0800000000000002E-2</v>
      </c>
      <c r="F187" s="157"/>
      <c r="G187" s="158"/>
      <c r="H187" s="159"/>
      <c r="I187" s="159"/>
      <c r="J187" s="159"/>
      <c r="K187" s="159"/>
      <c r="M187" s="122" t="s">
        <v>307</v>
      </c>
      <c r="O187" s="160"/>
      <c r="Q187" s="146"/>
    </row>
    <row r="188" spans="1:59" ht="25.5">
      <c r="A188" s="147">
        <v>54</v>
      </c>
      <c r="B188" s="148" t="s">
        <v>308</v>
      </c>
      <c r="C188" s="149" t="s">
        <v>309</v>
      </c>
      <c r="D188" s="150" t="s">
        <v>124</v>
      </c>
      <c r="E188" s="151">
        <v>0.45910000000000001</v>
      </c>
      <c r="F188" s="151">
        <v>0</v>
      </c>
      <c r="G188" s="152">
        <f>E188*F188</f>
        <v>0</v>
      </c>
      <c r="H188" s="153">
        <v>1.0662499999999999</v>
      </c>
      <c r="I188" s="153">
        <f>E188*H188</f>
        <v>0.48951537499999997</v>
      </c>
      <c r="J188" s="153">
        <v>0</v>
      </c>
      <c r="K188" s="153">
        <f>E188*J188</f>
        <v>0</v>
      </c>
      <c r="Q188" s="146">
        <v>2</v>
      </c>
      <c r="AA188" s="122">
        <v>12</v>
      </c>
      <c r="AB188" s="122">
        <v>0</v>
      </c>
      <c r="AC188" s="122">
        <v>54</v>
      </c>
      <c r="BB188" s="122">
        <v>1</v>
      </c>
      <c r="BC188" s="122">
        <f>IF(BB188=1,G188,0)</f>
        <v>0</v>
      </c>
      <c r="BD188" s="122">
        <f>IF(BB188=2,G188,0)</f>
        <v>0</v>
      </c>
      <c r="BE188" s="122">
        <f>IF(BB188=3,G188,0)</f>
        <v>0</v>
      </c>
      <c r="BF188" s="122">
        <f>IF(BB188=4,G188,0)</f>
        <v>0</v>
      </c>
      <c r="BG188" s="122">
        <f>IF(BB188=5,G188,0)</f>
        <v>0</v>
      </c>
    </row>
    <row r="189" spans="1:59">
      <c r="A189" s="154"/>
      <c r="B189" s="155"/>
      <c r="C189" s="196" t="s">
        <v>310</v>
      </c>
      <c r="D189" s="197"/>
      <c r="E189" s="156">
        <v>0.45910000000000001</v>
      </c>
      <c r="F189" s="157"/>
      <c r="G189" s="158"/>
      <c r="H189" s="159"/>
      <c r="I189" s="159"/>
      <c r="J189" s="159"/>
      <c r="K189" s="159"/>
      <c r="M189" s="122" t="s">
        <v>310</v>
      </c>
      <c r="O189" s="160"/>
      <c r="Q189" s="146"/>
    </row>
    <row r="190" spans="1:59">
      <c r="A190" s="161"/>
      <c r="B190" s="162" t="s">
        <v>71</v>
      </c>
      <c r="C190" s="163" t="str">
        <f>CONCATENATE(B177," ",C177)</f>
        <v>63 Podlahy a podlahové konstrukce</v>
      </c>
      <c r="D190" s="161"/>
      <c r="E190" s="164"/>
      <c r="F190" s="164"/>
      <c r="G190" s="165">
        <f>SUM(G177:G189)</f>
        <v>0</v>
      </c>
      <c r="H190" s="166"/>
      <c r="I190" s="167">
        <f>SUM(I177:I189)</f>
        <v>65.380359624999997</v>
      </c>
      <c r="J190" s="166"/>
      <c r="K190" s="167">
        <f>SUM(K177:K189)</f>
        <v>0</v>
      </c>
      <c r="Q190" s="146">
        <v>4</v>
      </c>
      <c r="BC190" s="168">
        <f>SUM(BC177:BC189)</f>
        <v>0</v>
      </c>
      <c r="BD190" s="168">
        <f>SUM(BD177:BD189)</f>
        <v>0</v>
      </c>
      <c r="BE190" s="168">
        <f>SUM(BE177:BE189)</f>
        <v>0</v>
      </c>
      <c r="BF190" s="168">
        <f>SUM(BF177:BF189)</f>
        <v>0</v>
      </c>
      <c r="BG190" s="168">
        <f>SUM(BG177:BG189)</f>
        <v>0</v>
      </c>
    </row>
    <row r="191" spans="1:59">
      <c r="A191" s="139" t="s">
        <v>69</v>
      </c>
      <c r="B191" s="140" t="s">
        <v>311</v>
      </c>
      <c r="C191" s="141" t="s">
        <v>312</v>
      </c>
      <c r="D191" s="142"/>
      <c r="E191" s="143"/>
      <c r="F191" s="143"/>
      <c r="G191" s="144"/>
      <c r="H191" s="145"/>
      <c r="I191" s="145"/>
      <c r="J191" s="145"/>
      <c r="K191" s="145"/>
      <c r="Q191" s="146">
        <v>1</v>
      </c>
    </row>
    <row r="192" spans="1:59">
      <c r="A192" s="147">
        <v>55</v>
      </c>
      <c r="B192" s="148" t="s">
        <v>313</v>
      </c>
      <c r="C192" s="149" t="s">
        <v>314</v>
      </c>
      <c r="D192" s="150" t="s">
        <v>129</v>
      </c>
      <c r="E192" s="151">
        <v>3</v>
      </c>
      <c r="F192" s="151">
        <v>0</v>
      </c>
      <c r="G192" s="152">
        <f>E192*F192</f>
        <v>0</v>
      </c>
      <c r="H192" s="153">
        <v>1.8970000000000001E-2</v>
      </c>
      <c r="I192" s="153">
        <f>E192*H192</f>
        <v>5.6910000000000002E-2</v>
      </c>
      <c r="J192" s="153">
        <v>0</v>
      </c>
      <c r="K192" s="153">
        <f>E192*J192</f>
        <v>0</v>
      </c>
      <c r="Q192" s="146">
        <v>2</v>
      </c>
      <c r="AA192" s="122">
        <v>12</v>
      </c>
      <c r="AB192" s="122">
        <v>0</v>
      </c>
      <c r="AC192" s="122">
        <v>55</v>
      </c>
      <c r="BB192" s="122">
        <v>1</v>
      </c>
      <c r="BC192" s="122">
        <f>IF(BB192=1,G192,0)</f>
        <v>0</v>
      </c>
      <c r="BD192" s="122">
        <f>IF(BB192=2,G192,0)</f>
        <v>0</v>
      </c>
      <c r="BE192" s="122">
        <f>IF(BB192=3,G192,0)</f>
        <v>0</v>
      </c>
      <c r="BF192" s="122">
        <f>IF(BB192=4,G192,0)</f>
        <v>0</v>
      </c>
      <c r="BG192" s="122">
        <f>IF(BB192=5,G192,0)</f>
        <v>0</v>
      </c>
    </row>
    <row r="193" spans="1:59">
      <c r="A193" s="147">
        <v>56</v>
      </c>
      <c r="B193" s="148" t="s">
        <v>315</v>
      </c>
      <c r="C193" s="149" t="s">
        <v>316</v>
      </c>
      <c r="D193" s="150" t="s">
        <v>129</v>
      </c>
      <c r="E193" s="151">
        <v>1</v>
      </c>
      <c r="F193" s="151">
        <v>0</v>
      </c>
      <c r="G193" s="152">
        <f>E193*F193</f>
        <v>0</v>
      </c>
      <c r="H193" s="153">
        <v>1.406E-2</v>
      </c>
      <c r="I193" s="153">
        <f>E193*H193</f>
        <v>1.406E-2</v>
      </c>
      <c r="J193" s="153">
        <v>0</v>
      </c>
      <c r="K193" s="153">
        <f>E193*J193</f>
        <v>0</v>
      </c>
      <c r="Q193" s="146">
        <v>2</v>
      </c>
      <c r="AA193" s="122">
        <v>12</v>
      </c>
      <c r="AB193" s="122">
        <v>1</v>
      </c>
      <c r="AC193" s="122">
        <v>56</v>
      </c>
      <c r="BB193" s="122">
        <v>1</v>
      </c>
      <c r="BC193" s="122">
        <f>IF(BB193=1,G193,0)</f>
        <v>0</v>
      </c>
      <c r="BD193" s="122">
        <f>IF(BB193=2,G193,0)</f>
        <v>0</v>
      </c>
      <c r="BE193" s="122">
        <f>IF(BB193=3,G193,0)</f>
        <v>0</v>
      </c>
      <c r="BF193" s="122">
        <f>IF(BB193=4,G193,0)</f>
        <v>0</v>
      </c>
      <c r="BG193" s="122">
        <f>IF(BB193=5,G193,0)</f>
        <v>0</v>
      </c>
    </row>
    <row r="194" spans="1:59">
      <c r="A194" s="147">
        <v>57</v>
      </c>
      <c r="B194" s="148" t="s">
        <v>317</v>
      </c>
      <c r="C194" s="149" t="s">
        <v>318</v>
      </c>
      <c r="D194" s="150" t="s">
        <v>129</v>
      </c>
      <c r="E194" s="151">
        <v>2</v>
      </c>
      <c r="F194" s="151">
        <v>0</v>
      </c>
      <c r="G194" s="152">
        <f>E194*F194</f>
        <v>0</v>
      </c>
      <c r="H194" s="153">
        <v>1.158E-2</v>
      </c>
      <c r="I194" s="153">
        <f>E194*H194</f>
        <v>2.316E-2</v>
      </c>
      <c r="J194" s="153">
        <v>0</v>
      </c>
      <c r="K194" s="153">
        <f>E194*J194</f>
        <v>0</v>
      </c>
      <c r="Q194" s="146">
        <v>2</v>
      </c>
      <c r="AA194" s="122">
        <v>12</v>
      </c>
      <c r="AB194" s="122">
        <v>1</v>
      </c>
      <c r="AC194" s="122">
        <v>57</v>
      </c>
      <c r="BB194" s="122">
        <v>1</v>
      </c>
      <c r="BC194" s="122">
        <f>IF(BB194=1,G194,0)</f>
        <v>0</v>
      </c>
      <c r="BD194" s="122">
        <f>IF(BB194=2,G194,0)</f>
        <v>0</v>
      </c>
      <c r="BE194" s="122">
        <f>IF(BB194=3,G194,0)</f>
        <v>0</v>
      </c>
      <c r="BF194" s="122">
        <f>IF(BB194=4,G194,0)</f>
        <v>0</v>
      </c>
      <c r="BG194" s="122">
        <f>IF(BB194=5,G194,0)</f>
        <v>0</v>
      </c>
    </row>
    <row r="195" spans="1:59">
      <c r="A195" s="161"/>
      <c r="B195" s="162" t="s">
        <v>71</v>
      </c>
      <c r="C195" s="163" t="str">
        <f>CONCATENATE(B191," ",C191)</f>
        <v>64 Výplně otvorů</v>
      </c>
      <c r="D195" s="161"/>
      <c r="E195" s="164"/>
      <c r="F195" s="164"/>
      <c r="G195" s="165">
        <f>SUM(G191:G194)</f>
        <v>0</v>
      </c>
      <c r="H195" s="166"/>
      <c r="I195" s="167">
        <f>SUM(I191:I194)</f>
        <v>9.4130000000000005E-2</v>
      </c>
      <c r="J195" s="166"/>
      <c r="K195" s="167">
        <f>SUM(K191:K194)</f>
        <v>0</v>
      </c>
      <c r="Q195" s="146">
        <v>4</v>
      </c>
      <c r="BC195" s="168">
        <f>SUM(BC191:BC194)</f>
        <v>0</v>
      </c>
      <c r="BD195" s="168">
        <f>SUM(BD191:BD194)</f>
        <v>0</v>
      </c>
      <c r="BE195" s="168">
        <f>SUM(BE191:BE194)</f>
        <v>0</v>
      </c>
      <c r="BF195" s="168">
        <f>SUM(BF191:BF194)</f>
        <v>0</v>
      </c>
      <c r="BG195" s="168">
        <f>SUM(BG191:BG194)</f>
        <v>0</v>
      </c>
    </row>
    <row r="196" spans="1:59">
      <c r="A196" s="139" t="s">
        <v>69</v>
      </c>
      <c r="B196" s="140" t="s">
        <v>319</v>
      </c>
      <c r="C196" s="141" t="s">
        <v>320</v>
      </c>
      <c r="D196" s="142"/>
      <c r="E196" s="143"/>
      <c r="F196" s="143"/>
      <c r="G196" s="144"/>
      <c r="H196" s="145"/>
      <c r="I196" s="145"/>
      <c r="J196" s="145"/>
      <c r="K196" s="145"/>
      <c r="Q196" s="146">
        <v>1</v>
      </c>
    </row>
    <row r="197" spans="1:59">
      <c r="A197" s="147">
        <v>58</v>
      </c>
      <c r="B197" s="148" t="s">
        <v>321</v>
      </c>
      <c r="C197" s="149" t="s">
        <v>322</v>
      </c>
      <c r="D197" s="150" t="s">
        <v>77</v>
      </c>
      <c r="E197" s="151">
        <v>96.3</v>
      </c>
      <c r="F197" s="151">
        <v>0</v>
      </c>
      <c r="G197" s="152">
        <f>E197*F197</f>
        <v>0</v>
      </c>
      <c r="H197" s="153">
        <v>1.58E-3</v>
      </c>
      <c r="I197" s="153">
        <f>E197*H197</f>
        <v>0.15215400000000001</v>
      </c>
      <c r="J197" s="153">
        <v>0</v>
      </c>
      <c r="K197" s="153">
        <f>E197*J197</f>
        <v>0</v>
      </c>
      <c r="Q197" s="146">
        <v>2</v>
      </c>
      <c r="AA197" s="122">
        <v>12</v>
      </c>
      <c r="AB197" s="122">
        <v>0</v>
      </c>
      <c r="AC197" s="122">
        <v>58</v>
      </c>
      <c r="BB197" s="122">
        <v>1</v>
      </c>
      <c r="BC197" s="122">
        <f>IF(BB197=1,G197,0)</f>
        <v>0</v>
      </c>
      <c r="BD197" s="122">
        <f>IF(BB197=2,G197,0)</f>
        <v>0</v>
      </c>
      <c r="BE197" s="122">
        <f>IF(BB197=3,G197,0)</f>
        <v>0</v>
      </c>
      <c r="BF197" s="122">
        <f>IF(BB197=4,G197,0)</f>
        <v>0</v>
      </c>
      <c r="BG197" s="122">
        <f>IF(BB197=5,G197,0)</f>
        <v>0</v>
      </c>
    </row>
    <row r="198" spans="1:59">
      <c r="A198" s="154"/>
      <c r="B198" s="155"/>
      <c r="C198" s="196" t="s">
        <v>323</v>
      </c>
      <c r="D198" s="197"/>
      <c r="E198" s="156">
        <v>96.3</v>
      </c>
      <c r="F198" s="157"/>
      <c r="G198" s="158"/>
      <c r="H198" s="159"/>
      <c r="I198" s="159"/>
      <c r="J198" s="159"/>
      <c r="K198" s="159"/>
      <c r="M198" s="122" t="s">
        <v>323</v>
      </c>
      <c r="O198" s="160"/>
      <c r="Q198" s="146"/>
    </row>
    <row r="199" spans="1:59">
      <c r="A199" s="147">
        <v>59</v>
      </c>
      <c r="B199" s="148" t="s">
        <v>324</v>
      </c>
      <c r="C199" s="149" t="s">
        <v>325</v>
      </c>
      <c r="D199" s="150" t="s">
        <v>77</v>
      </c>
      <c r="E199" s="151">
        <v>392.45</v>
      </c>
      <c r="F199" s="151">
        <v>0</v>
      </c>
      <c r="G199" s="152">
        <f>E199*F199</f>
        <v>0</v>
      </c>
      <c r="H199" s="153">
        <v>1.8380000000000001E-2</v>
      </c>
      <c r="I199" s="153">
        <f>E199*H199</f>
        <v>7.2132310000000004</v>
      </c>
      <c r="J199" s="153">
        <v>0</v>
      </c>
      <c r="K199" s="153">
        <f>E199*J199</f>
        <v>0</v>
      </c>
      <c r="Q199" s="146">
        <v>2</v>
      </c>
      <c r="AA199" s="122">
        <v>12</v>
      </c>
      <c r="AB199" s="122">
        <v>0</v>
      </c>
      <c r="AC199" s="122">
        <v>59</v>
      </c>
      <c r="BB199" s="122">
        <v>1</v>
      </c>
      <c r="BC199" s="122">
        <f>IF(BB199=1,G199,0)</f>
        <v>0</v>
      </c>
      <c r="BD199" s="122">
        <f>IF(BB199=2,G199,0)</f>
        <v>0</v>
      </c>
      <c r="BE199" s="122">
        <f>IF(BB199=3,G199,0)</f>
        <v>0</v>
      </c>
      <c r="BF199" s="122">
        <f>IF(BB199=4,G199,0)</f>
        <v>0</v>
      </c>
      <c r="BG199" s="122">
        <f>IF(BB199=5,G199,0)</f>
        <v>0</v>
      </c>
    </row>
    <row r="200" spans="1:59">
      <c r="A200" s="154"/>
      <c r="B200" s="155"/>
      <c r="C200" s="196" t="s">
        <v>326</v>
      </c>
      <c r="D200" s="197"/>
      <c r="E200" s="156">
        <v>392.45</v>
      </c>
      <c r="F200" s="157"/>
      <c r="G200" s="158"/>
      <c r="H200" s="159"/>
      <c r="I200" s="159"/>
      <c r="J200" s="159"/>
      <c r="K200" s="159"/>
      <c r="M200" s="122" t="s">
        <v>326</v>
      </c>
      <c r="O200" s="160"/>
      <c r="Q200" s="146"/>
    </row>
    <row r="201" spans="1:59">
      <c r="A201" s="147">
        <v>60</v>
      </c>
      <c r="B201" s="148" t="s">
        <v>327</v>
      </c>
      <c r="C201" s="149" t="s">
        <v>328</v>
      </c>
      <c r="D201" s="150" t="s">
        <v>77</v>
      </c>
      <c r="E201" s="151">
        <v>187.5</v>
      </c>
      <c r="F201" s="151">
        <v>0</v>
      </c>
      <c r="G201" s="152">
        <f>E201*F201</f>
        <v>0</v>
      </c>
      <c r="H201" s="153">
        <v>0</v>
      </c>
      <c r="I201" s="153">
        <f>E201*H201</f>
        <v>0</v>
      </c>
      <c r="J201" s="153">
        <v>0</v>
      </c>
      <c r="K201" s="153">
        <f>E201*J201</f>
        <v>0</v>
      </c>
      <c r="Q201" s="146">
        <v>2</v>
      </c>
      <c r="AA201" s="122">
        <v>12</v>
      </c>
      <c r="AB201" s="122">
        <v>0</v>
      </c>
      <c r="AC201" s="122">
        <v>60</v>
      </c>
      <c r="BB201" s="122">
        <v>1</v>
      </c>
      <c r="BC201" s="122">
        <f>IF(BB201=1,G201,0)</f>
        <v>0</v>
      </c>
      <c r="BD201" s="122">
        <f>IF(BB201=2,G201,0)</f>
        <v>0</v>
      </c>
      <c r="BE201" s="122">
        <f>IF(BB201=3,G201,0)</f>
        <v>0</v>
      </c>
      <c r="BF201" s="122">
        <f>IF(BB201=4,G201,0)</f>
        <v>0</v>
      </c>
      <c r="BG201" s="122">
        <f>IF(BB201=5,G201,0)</f>
        <v>0</v>
      </c>
    </row>
    <row r="202" spans="1:59">
      <c r="A202" s="154"/>
      <c r="B202" s="155"/>
      <c r="C202" s="196" t="s">
        <v>329</v>
      </c>
      <c r="D202" s="197"/>
      <c r="E202" s="156">
        <v>187.5</v>
      </c>
      <c r="F202" s="157"/>
      <c r="G202" s="158"/>
      <c r="H202" s="159"/>
      <c r="I202" s="159"/>
      <c r="J202" s="159"/>
      <c r="K202" s="159"/>
      <c r="M202" s="122" t="s">
        <v>329</v>
      </c>
      <c r="O202" s="160"/>
      <c r="Q202" s="146"/>
    </row>
    <row r="203" spans="1:59" ht="25.5">
      <c r="A203" s="147">
        <v>61</v>
      </c>
      <c r="B203" s="148" t="s">
        <v>330</v>
      </c>
      <c r="C203" s="149" t="s">
        <v>331</v>
      </c>
      <c r="D203" s="150" t="s">
        <v>77</v>
      </c>
      <c r="E203" s="151">
        <v>392.45</v>
      </c>
      <c r="F203" s="151">
        <v>0</v>
      </c>
      <c r="G203" s="152">
        <f>E203*F203</f>
        <v>0</v>
      </c>
      <c r="H203" s="153">
        <v>1.42E-3</v>
      </c>
      <c r="I203" s="153">
        <f>E203*H203</f>
        <v>0.55727899999999997</v>
      </c>
      <c r="J203" s="153">
        <v>0</v>
      </c>
      <c r="K203" s="153">
        <f>E203*J203</f>
        <v>0</v>
      </c>
      <c r="Q203" s="146">
        <v>2</v>
      </c>
      <c r="AA203" s="122">
        <v>12</v>
      </c>
      <c r="AB203" s="122">
        <v>0</v>
      </c>
      <c r="AC203" s="122">
        <v>61</v>
      </c>
      <c r="BB203" s="122">
        <v>1</v>
      </c>
      <c r="BC203" s="122">
        <f>IF(BB203=1,G203,0)</f>
        <v>0</v>
      </c>
      <c r="BD203" s="122">
        <f>IF(BB203=2,G203,0)</f>
        <v>0</v>
      </c>
      <c r="BE203" s="122">
        <f>IF(BB203=3,G203,0)</f>
        <v>0</v>
      </c>
      <c r="BF203" s="122">
        <f>IF(BB203=4,G203,0)</f>
        <v>0</v>
      </c>
      <c r="BG203" s="122">
        <f>IF(BB203=5,G203,0)</f>
        <v>0</v>
      </c>
    </row>
    <row r="204" spans="1:59">
      <c r="A204" s="147">
        <v>62</v>
      </c>
      <c r="B204" s="148" t="s">
        <v>332</v>
      </c>
      <c r="C204" s="149" t="s">
        <v>333</v>
      </c>
      <c r="D204" s="150" t="s">
        <v>77</v>
      </c>
      <c r="E204" s="151">
        <v>392.45</v>
      </c>
      <c r="F204" s="151">
        <v>0</v>
      </c>
      <c r="G204" s="152">
        <f>E204*F204</f>
        <v>0</v>
      </c>
      <c r="H204" s="153">
        <v>0</v>
      </c>
      <c r="I204" s="153">
        <f>E204*H204</f>
        <v>0</v>
      </c>
      <c r="J204" s="153">
        <v>0</v>
      </c>
      <c r="K204" s="153">
        <f>E204*J204</f>
        <v>0</v>
      </c>
      <c r="Q204" s="146">
        <v>2</v>
      </c>
      <c r="AA204" s="122">
        <v>12</v>
      </c>
      <c r="AB204" s="122">
        <v>0</v>
      </c>
      <c r="AC204" s="122">
        <v>62</v>
      </c>
      <c r="BB204" s="122">
        <v>1</v>
      </c>
      <c r="BC204" s="122">
        <f>IF(BB204=1,G204,0)</f>
        <v>0</v>
      </c>
      <c r="BD204" s="122">
        <f>IF(BB204=2,G204,0)</f>
        <v>0</v>
      </c>
      <c r="BE204" s="122">
        <f>IF(BB204=3,G204,0)</f>
        <v>0</v>
      </c>
      <c r="BF204" s="122">
        <f>IF(BB204=4,G204,0)</f>
        <v>0</v>
      </c>
      <c r="BG204" s="122">
        <f>IF(BB204=5,G204,0)</f>
        <v>0</v>
      </c>
    </row>
    <row r="205" spans="1:59">
      <c r="A205" s="147">
        <v>63</v>
      </c>
      <c r="B205" s="148" t="s">
        <v>334</v>
      </c>
      <c r="C205" s="149" t="s">
        <v>335</v>
      </c>
      <c r="D205" s="150" t="s">
        <v>77</v>
      </c>
      <c r="E205" s="151">
        <v>187.5</v>
      </c>
      <c r="F205" s="151">
        <v>0</v>
      </c>
      <c r="G205" s="152">
        <f>E205*F205</f>
        <v>0</v>
      </c>
      <c r="H205" s="153">
        <v>0</v>
      </c>
      <c r="I205" s="153">
        <f>E205*H205</f>
        <v>0</v>
      </c>
      <c r="J205" s="153">
        <v>0</v>
      </c>
      <c r="K205" s="153">
        <f>E205*J205</f>
        <v>0</v>
      </c>
      <c r="Q205" s="146">
        <v>2</v>
      </c>
      <c r="AA205" s="122">
        <v>12</v>
      </c>
      <c r="AB205" s="122">
        <v>0</v>
      </c>
      <c r="AC205" s="122">
        <v>63</v>
      </c>
      <c r="BB205" s="122">
        <v>1</v>
      </c>
      <c r="BC205" s="122">
        <f>IF(BB205=1,G205,0)</f>
        <v>0</v>
      </c>
      <c r="BD205" s="122">
        <f>IF(BB205=2,G205,0)</f>
        <v>0</v>
      </c>
      <c r="BE205" s="122">
        <f>IF(BB205=3,G205,0)</f>
        <v>0</v>
      </c>
      <c r="BF205" s="122">
        <f>IF(BB205=4,G205,0)</f>
        <v>0</v>
      </c>
      <c r="BG205" s="122">
        <f>IF(BB205=5,G205,0)</f>
        <v>0</v>
      </c>
    </row>
    <row r="206" spans="1:59">
      <c r="A206" s="161"/>
      <c r="B206" s="162" t="s">
        <v>71</v>
      </c>
      <c r="C206" s="163" t="str">
        <f>CONCATENATE(B196," ",C196)</f>
        <v>94 Lešení a stavební výtahy</v>
      </c>
      <c r="D206" s="161"/>
      <c r="E206" s="164"/>
      <c r="F206" s="164"/>
      <c r="G206" s="165">
        <f>SUM(G196:G205)</f>
        <v>0</v>
      </c>
      <c r="H206" s="166"/>
      <c r="I206" s="167">
        <f>SUM(I196:I205)</f>
        <v>7.922664000000001</v>
      </c>
      <c r="J206" s="166"/>
      <c r="K206" s="167">
        <f>SUM(K196:K205)</f>
        <v>0</v>
      </c>
      <c r="Q206" s="146">
        <v>4</v>
      </c>
      <c r="BC206" s="168">
        <f>SUM(BC196:BC205)</f>
        <v>0</v>
      </c>
      <c r="BD206" s="168">
        <f>SUM(BD196:BD205)</f>
        <v>0</v>
      </c>
      <c r="BE206" s="168">
        <f>SUM(BE196:BE205)</f>
        <v>0</v>
      </c>
      <c r="BF206" s="168">
        <f>SUM(BF196:BF205)</f>
        <v>0</v>
      </c>
      <c r="BG206" s="168">
        <f>SUM(BG196:BG205)</f>
        <v>0</v>
      </c>
    </row>
    <row r="207" spans="1:59">
      <c r="A207" s="139" t="s">
        <v>69</v>
      </c>
      <c r="B207" s="140" t="s">
        <v>336</v>
      </c>
      <c r="C207" s="141" t="s">
        <v>337</v>
      </c>
      <c r="D207" s="142"/>
      <c r="E207" s="143"/>
      <c r="F207" s="143"/>
      <c r="G207" s="144"/>
      <c r="H207" s="145"/>
      <c r="I207" s="145"/>
      <c r="J207" s="145"/>
      <c r="K207" s="145"/>
      <c r="Q207" s="146">
        <v>1</v>
      </c>
    </row>
    <row r="208" spans="1:59">
      <c r="A208" s="147">
        <v>64</v>
      </c>
      <c r="B208" s="148" t="s">
        <v>338</v>
      </c>
      <c r="C208" s="149" t="s">
        <v>339</v>
      </c>
      <c r="D208" s="150" t="s">
        <v>77</v>
      </c>
      <c r="E208" s="151">
        <v>277.2</v>
      </c>
      <c r="F208" s="151">
        <v>0</v>
      </c>
      <c r="G208" s="152">
        <f>E208*F208</f>
        <v>0</v>
      </c>
      <c r="H208" s="153">
        <v>4.0000000000000003E-5</v>
      </c>
      <c r="I208" s="153">
        <f>E208*H208</f>
        <v>1.1088000000000001E-2</v>
      </c>
      <c r="J208" s="153">
        <v>0</v>
      </c>
      <c r="K208" s="153">
        <f>E208*J208</f>
        <v>0</v>
      </c>
      <c r="Q208" s="146">
        <v>2</v>
      </c>
      <c r="AA208" s="122">
        <v>12</v>
      </c>
      <c r="AB208" s="122">
        <v>0</v>
      </c>
      <c r="AC208" s="122">
        <v>64</v>
      </c>
      <c r="BB208" s="122">
        <v>1</v>
      </c>
      <c r="BC208" s="122">
        <f>IF(BB208=1,G208,0)</f>
        <v>0</v>
      </c>
      <c r="BD208" s="122">
        <f>IF(BB208=2,G208,0)</f>
        <v>0</v>
      </c>
      <c r="BE208" s="122">
        <f>IF(BB208=3,G208,0)</f>
        <v>0</v>
      </c>
      <c r="BF208" s="122">
        <f>IF(BB208=4,G208,0)</f>
        <v>0</v>
      </c>
      <c r="BG208" s="122">
        <f>IF(BB208=5,G208,0)</f>
        <v>0</v>
      </c>
    </row>
    <row r="209" spans="1:59">
      <c r="A209" s="154"/>
      <c r="B209" s="155"/>
      <c r="C209" s="196" t="s">
        <v>340</v>
      </c>
      <c r="D209" s="197"/>
      <c r="E209" s="156">
        <v>277.2</v>
      </c>
      <c r="F209" s="157"/>
      <c r="G209" s="158"/>
      <c r="H209" s="159"/>
      <c r="I209" s="159"/>
      <c r="J209" s="159"/>
      <c r="K209" s="159"/>
      <c r="M209" s="122" t="s">
        <v>340</v>
      </c>
      <c r="O209" s="160"/>
      <c r="Q209" s="146"/>
    </row>
    <row r="210" spans="1:59">
      <c r="A210" s="147">
        <v>65</v>
      </c>
      <c r="B210" s="148" t="s">
        <v>341</v>
      </c>
      <c r="C210" s="149" t="s">
        <v>342</v>
      </c>
      <c r="D210" s="150" t="s">
        <v>343</v>
      </c>
      <c r="E210" s="151">
        <v>8</v>
      </c>
      <c r="F210" s="151">
        <v>0</v>
      </c>
      <c r="G210" s="152">
        <f>E210*F210</f>
        <v>0</v>
      </c>
      <c r="H210" s="153">
        <v>0</v>
      </c>
      <c r="I210" s="153">
        <f>E210*H210</f>
        <v>0</v>
      </c>
      <c r="J210" s="153">
        <v>0</v>
      </c>
      <c r="K210" s="153">
        <f>E210*J210</f>
        <v>0</v>
      </c>
      <c r="Q210" s="146">
        <v>2</v>
      </c>
      <c r="AA210" s="122">
        <v>12</v>
      </c>
      <c r="AB210" s="122">
        <v>0</v>
      </c>
      <c r="AC210" s="122">
        <v>65</v>
      </c>
      <c r="BB210" s="122">
        <v>1</v>
      </c>
      <c r="BC210" s="122">
        <f>IF(BB210=1,G210,0)</f>
        <v>0</v>
      </c>
      <c r="BD210" s="122">
        <f>IF(BB210=2,G210,0)</f>
        <v>0</v>
      </c>
      <c r="BE210" s="122">
        <f>IF(BB210=3,G210,0)</f>
        <v>0</v>
      </c>
      <c r="BF210" s="122">
        <f>IF(BB210=4,G210,0)</f>
        <v>0</v>
      </c>
      <c r="BG210" s="122">
        <f>IF(BB210=5,G210,0)</f>
        <v>0</v>
      </c>
    </row>
    <row r="211" spans="1:59" ht="25.5">
      <c r="A211" s="147">
        <v>66</v>
      </c>
      <c r="B211" s="148" t="s">
        <v>344</v>
      </c>
      <c r="C211" s="149" t="s">
        <v>345</v>
      </c>
      <c r="D211" s="150" t="s">
        <v>70</v>
      </c>
      <c r="E211" s="151">
        <v>3</v>
      </c>
      <c r="F211" s="151">
        <v>0</v>
      </c>
      <c r="G211" s="152">
        <f>E211*F211</f>
        <v>0</v>
      </c>
      <c r="H211" s="153">
        <v>0.01</v>
      </c>
      <c r="I211" s="153">
        <f>E211*H211</f>
        <v>0.03</v>
      </c>
      <c r="J211" s="153">
        <v>0</v>
      </c>
      <c r="K211" s="153">
        <f>E211*J211</f>
        <v>0</v>
      </c>
      <c r="Q211" s="146">
        <v>2</v>
      </c>
      <c r="AA211" s="122">
        <v>12</v>
      </c>
      <c r="AB211" s="122">
        <v>0</v>
      </c>
      <c r="AC211" s="122">
        <v>66</v>
      </c>
      <c r="BB211" s="122">
        <v>1</v>
      </c>
      <c r="BC211" s="122">
        <f>IF(BB211=1,G211,0)</f>
        <v>0</v>
      </c>
      <c r="BD211" s="122">
        <f>IF(BB211=2,G211,0)</f>
        <v>0</v>
      </c>
      <c r="BE211" s="122">
        <f>IF(BB211=3,G211,0)</f>
        <v>0</v>
      </c>
      <c r="BF211" s="122">
        <f>IF(BB211=4,G211,0)</f>
        <v>0</v>
      </c>
      <c r="BG211" s="122">
        <f>IF(BB211=5,G211,0)</f>
        <v>0</v>
      </c>
    </row>
    <row r="212" spans="1:59" ht="25.5">
      <c r="A212" s="147">
        <v>67</v>
      </c>
      <c r="B212" s="148" t="s">
        <v>346</v>
      </c>
      <c r="C212" s="149" t="s">
        <v>347</v>
      </c>
      <c r="D212" s="150" t="s">
        <v>70</v>
      </c>
      <c r="E212" s="151">
        <v>2</v>
      </c>
      <c r="F212" s="151">
        <v>0</v>
      </c>
      <c r="G212" s="152">
        <f>E212*F212</f>
        <v>0</v>
      </c>
      <c r="H212" s="153">
        <v>1.1999999999999999E-3</v>
      </c>
      <c r="I212" s="153">
        <f>E212*H212</f>
        <v>2.3999999999999998E-3</v>
      </c>
      <c r="J212" s="153">
        <v>0</v>
      </c>
      <c r="K212" s="153">
        <f>E212*J212</f>
        <v>0</v>
      </c>
      <c r="Q212" s="146">
        <v>2</v>
      </c>
      <c r="AA212" s="122">
        <v>12</v>
      </c>
      <c r="AB212" s="122">
        <v>0</v>
      </c>
      <c r="AC212" s="122">
        <v>67</v>
      </c>
      <c r="BB212" s="122">
        <v>1</v>
      </c>
      <c r="BC212" s="122">
        <f>IF(BB212=1,G212,0)</f>
        <v>0</v>
      </c>
      <c r="BD212" s="122">
        <f>IF(BB212=2,G212,0)</f>
        <v>0</v>
      </c>
      <c r="BE212" s="122">
        <f>IF(BB212=3,G212,0)</f>
        <v>0</v>
      </c>
      <c r="BF212" s="122">
        <f>IF(BB212=4,G212,0)</f>
        <v>0</v>
      </c>
      <c r="BG212" s="122">
        <f>IF(BB212=5,G212,0)</f>
        <v>0</v>
      </c>
    </row>
    <row r="213" spans="1:59">
      <c r="A213" s="161"/>
      <c r="B213" s="162" t="s">
        <v>71</v>
      </c>
      <c r="C213" s="163" t="str">
        <f>CONCATENATE(B207," ",C207)</f>
        <v>95 Dokončovací kce na pozem.stav.</v>
      </c>
      <c r="D213" s="161"/>
      <c r="E213" s="164"/>
      <c r="F213" s="164"/>
      <c r="G213" s="165">
        <f>SUM(G207:G212)</f>
        <v>0</v>
      </c>
      <c r="H213" s="166"/>
      <c r="I213" s="167">
        <f>SUM(I207:I212)</f>
        <v>4.3487999999999999E-2</v>
      </c>
      <c r="J213" s="166"/>
      <c r="K213" s="167">
        <f>SUM(K207:K212)</f>
        <v>0</v>
      </c>
      <c r="Q213" s="146">
        <v>4</v>
      </c>
      <c r="BC213" s="168">
        <f>SUM(BC207:BC212)</f>
        <v>0</v>
      </c>
      <c r="BD213" s="168">
        <f>SUM(BD207:BD212)</f>
        <v>0</v>
      </c>
      <c r="BE213" s="168">
        <f>SUM(BE207:BE212)</f>
        <v>0</v>
      </c>
      <c r="BF213" s="168">
        <f>SUM(BF207:BF212)</f>
        <v>0</v>
      </c>
      <c r="BG213" s="168">
        <f>SUM(BG207:BG212)</f>
        <v>0</v>
      </c>
    </row>
    <row r="214" spans="1:59">
      <c r="A214" s="139" t="s">
        <v>69</v>
      </c>
      <c r="B214" s="140" t="s">
        <v>348</v>
      </c>
      <c r="C214" s="141" t="s">
        <v>349</v>
      </c>
      <c r="D214" s="142"/>
      <c r="E214" s="143"/>
      <c r="F214" s="143"/>
      <c r="G214" s="144"/>
      <c r="H214" s="145"/>
      <c r="I214" s="145"/>
      <c r="J214" s="145"/>
      <c r="K214" s="145"/>
      <c r="Q214" s="146">
        <v>1</v>
      </c>
    </row>
    <row r="215" spans="1:59">
      <c r="A215" s="147">
        <v>68</v>
      </c>
      <c r="B215" s="148" t="s">
        <v>350</v>
      </c>
      <c r="C215" s="149" t="s">
        <v>351</v>
      </c>
      <c r="D215" s="150" t="s">
        <v>124</v>
      </c>
      <c r="E215" s="151">
        <v>428</v>
      </c>
      <c r="F215" s="151">
        <v>0</v>
      </c>
      <c r="G215" s="152">
        <f>E215*F215</f>
        <v>0</v>
      </c>
      <c r="H215" s="153">
        <v>0</v>
      </c>
      <c r="I215" s="153">
        <f>E215*H215</f>
        <v>0</v>
      </c>
      <c r="J215" s="153">
        <v>0</v>
      </c>
      <c r="K215" s="153">
        <f>E215*J215</f>
        <v>0</v>
      </c>
      <c r="Q215" s="146">
        <v>2</v>
      </c>
      <c r="AA215" s="122">
        <v>12</v>
      </c>
      <c r="AB215" s="122">
        <v>0</v>
      </c>
      <c r="AC215" s="122">
        <v>68</v>
      </c>
      <c r="BB215" s="122">
        <v>1</v>
      </c>
      <c r="BC215" s="122">
        <f>IF(BB215=1,G215,0)</f>
        <v>0</v>
      </c>
      <c r="BD215" s="122">
        <f>IF(BB215=2,G215,0)</f>
        <v>0</v>
      </c>
      <c r="BE215" s="122">
        <f>IF(BB215=3,G215,0)</f>
        <v>0</v>
      </c>
      <c r="BF215" s="122">
        <f>IF(BB215=4,G215,0)</f>
        <v>0</v>
      </c>
      <c r="BG215" s="122">
        <f>IF(BB215=5,G215,0)</f>
        <v>0</v>
      </c>
    </row>
    <row r="216" spans="1:59">
      <c r="A216" s="161"/>
      <c r="B216" s="162" t="s">
        <v>71</v>
      </c>
      <c r="C216" s="163" t="str">
        <f>CONCATENATE(B214," ",C214)</f>
        <v>99 Staveništní přesun hmot</v>
      </c>
      <c r="D216" s="161"/>
      <c r="E216" s="164"/>
      <c r="F216" s="164"/>
      <c r="G216" s="165">
        <f>SUM(G214:G215)</f>
        <v>0</v>
      </c>
      <c r="H216" s="166"/>
      <c r="I216" s="167">
        <f>SUM(I214:I215)</f>
        <v>0</v>
      </c>
      <c r="J216" s="166"/>
      <c r="K216" s="167">
        <f>SUM(K214:K215)</f>
        <v>0</v>
      </c>
      <c r="Q216" s="146">
        <v>4</v>
      </c>
      <c r="BC216" s="168">
        <f>SUM(BC214:BC215)</f>
        <v>0</v>
      </c>
      <c r="BD216" s="168">
        <f>SUM(BD214:BD215)</f>
        <v>0</v>
      </c>
      <c r="BE216" s="168">
        <f>SUM(BE214:BE215)</f>
        <v>0</v>
      </c>
      <c r="BF216" s="168">
        <f>SUM(BF214:BF215)</f>
        <v>0</v>
      </c>
      <c r="BG216" s="168">
        <f>SUM(BG214:BG215)</f>
        <v>0</v>
      </c>
    </row>
    <row r="217" spans="1:59">
      <c r="A217" s="139" t="s">
        <v>69</v>
      </c>
      <c r="B217" s="140" t="s">
        <v>352</v>
      </c>
      <c r="C217" s="141" t="s">
        <v>353</v>
      </c>
      <c r="D217" s="142"/>
      <c r="E217" s="143"/>
      <c r="F217" s="143"/>
      <c r="G217" s="144"/>
      <c r="H217" s="145"/>
      <c r="I217" s="145"/>
      <c r="J217" s="145"/>
      <c r="K217" s="145"/>
      <c r="Q217" s="146">
        <v>1</v>
      </c>
    </row>
    <row r="218" spans="1:59" ht="25.5">
      <c r="A218" s="147">
        <v>69</v>
      </c>
      <c r="B218" s="148" t="s">
        <v>354</v>
      </c>
      <c r="C218" s="149" t="s">
        <v>355</v>
      </c>
      <c r="D218" s="150" t="s">
        <v>77</v>
      </c>
      <c r="E218" s="151">
        <v>322.05</v>
      </c>
      <c r="F218" s="151">
        <v>0</v>
      </c>
      <c r="G218" s="152">
        <f>E218*F218</f>
        <v>0</v>
      </c>
      <c r="H218" s="153">
        <v>5.0099999999999997E-3</v>
      </c>
      <c r="I218" s="153">
        <f>E218*H218</f>
        <v>1.6134705</v>
      </c>
      <c r="J218" s="153">
        <v>0</v>
      </c>
      <c r="K218" s="153">
        <f>E218*J218</f>
        <v>0</v>
      </c>
      <c r="Q218" s="146">
        <v>2</v>
      </c>
      <c r="AA218" s="122">
        <v>12</v>
      </c>
      <c r="AB218" s="122">
        <v>0</v>
      </c>
      <c r="AC218" s="122">
        <v>69</v>
      </c>
      <c r="BB218" s="122">
        <v>2</v>
      </c>
      <c r="BC218" s="122">
        <f>IF(BB218=1,G218,0)</f>
        <v>0</v>
      </c>
      <c r="BD218" s="122">
        <f>IF(BB218=2,G218,0)</f>
        <v>0</v>
      </c>
      <c r="BE218" s="122">
        <f>IF(BB218=3,G218,0)</f>
        <v>0</v>
      </c>
      <c r="BF218" s="122">
        <f>IF(BB218=4,G218,0)</f>
        <v>0</v>
      </c>
      <c r="BG218" s="122">
        <f>IF(BB218=5,G218,0)</f>
        <v>0</v>
      </c>
    </row>
    <row r="219" spans="1:59">
      <c r="A219" s="154"/>
      <c r="B219" s="155"/>
      <c r="C219" s="196" t="s">
        <v>356</v>
      </c>
      <c r="D219" s="197"/>
      <c r="E219" s="156">
        <v>322.05</v>
      </c>
      <c r="F219" s="157"/>
      <c r="G219" s="158"/>
      <c r="H219" s="159"/>
      <c r="I219" s="159"/>
      <c r="J219" s="159"/>
      <c r="K219" s="159"/>
      <c r="M219" s="122" t="s">
        <v>356</v>
      </c>
      <c r="O219" s="160"/>
      <c r="Q219" s="146"/>
    </row>
    <row r="220" spans="1:59" ht="25.5">
      <c r="A220" s="147">
        <v>70</v>
      </c>
      <c r="B220" s="148" t="s">
        <v>357</v>
      </c>
      <c r="C220" s="149" t="s">
        <v>358</v>
      </c>
      <c r="D220" s="150" t="s">
        <v>77</v>
      </c>
      <c r="E220" s="151">
        <v>322.05</v>
      </c>
      <c r="F220" s="151">
        <v>0</v>
      </c>
      <c r="G220" s="152">
        <f>E220*F220</f>
        <v>0</v>
      </c>
      <c r="H220" s="153">
        <v>2.9999999999999997E-4</v>
      </c>
      <c r="I220" s="153">
        <f>E220*H220</f>
        <v>9.6614999999999993E-2</v>
      </c>
      <c r="J220" s="153">
        <v>0</v>
      </c>
      <c r="K220" s="153">
        <f>E220*J220</f>
        <v>0</v>
      </c>
      <c r="Q220" s="146">
        <v>2</v>
      </c>
      <c r="AA220" s="122">
        <v>12</v>
      </c>
      <c r="AB220" s="122">
        <v>0</v>
      </c>
      <c r="AC220" s="122">
        <v>70</v>
      </c>
      <c r="BB220" s="122">
        <v>2</v>
      </c>
      <c r="BC220" s="122">
        <f>IF(BB220=1,G220,0)</f>
        <v>0</v>
      </c>
      <c r="BD220" s="122">
        <f>IF(BB220=2,G220,0)</f>
        <v>0</v>
      </c>
      <c r="BE220" s="122">
        <f>IF(BB220=3,G220,0)</f>
        <v>0</v>
      </c>
      <c r="BF220" s="122">
        <f>IF(BB220=4,G220,0)</f>
        <v>0</v>
      </c>
      <c r="BG220" s="122">
        <f>IF(BB220=5,G220,0)</f>
        <v>0</v>
      </c>
    </row>
    <row r="221" spans="1:59">
      <c r="A221" s="154"/>
      <c r="B221" s="155"/>
      <c r="C221" s="196" t="s">
        <v>359</v>
      </c>
      <c r="D221" s="197"/>
      <c r="E221" s="156">
        <v>322.05</v>
      </c>
      <c r="F221" s="157"/>
      <c r="G221" s="158"/>
      <c r="H221" s="159"/>
      <c r="I221" s="159"/>
      <c r="J221" s="159"/>
      <c r="K221" s="159"/>
      <c r="M221" s="122" t="s">
        <v>359</v>
      </c>
      <c r="O221" s="160"/>
      <c r="Q221" s="146"/>
    </row>
    <row r="222" spans="1:59">
      <c r="A222" s="147">
        <v>71</v>
      </c>
      <c r="B222" s="148" t="s">
        <v>360</v>
      </c>
      <c r="C222" s="149" t="s">
        <v>361</v>
      </c>
      <c r="D222" s="150" t="s">
        <v>124</v>
      </c>
      <c r="E222" s="151">
        <v>1.71</v>
      </c>
      <c r="F222" s="151">
        <v>0</v>
      </c>
      <c r="G222" s="152">
        <f>E222*F222</f>
        <v>0</v>
      </c>
      <c r="H222" s="153">
        <v>0</v>
      </c>
      <c r="I222" s="153">
        <f>E222*H222</f>
        <v>0</v>
      </c>
      <c r="J222" s="153">
        <v>0</v>
      </c>
      <c r="K222" s="153">
        <f>E222*J222</f>
        <v>0</v>
      </c>
      <c r="Q222" s="146">
        <v>2</v>
      </c>
      <c r="AA222" s="122">
        <v>12</v>
      </c>
      <c r="AB222" s="122">
        <v>0</v>
      </c>
      <c r="AC222" s="122">
        <v>71</v>
      </c>
      <c r="BB222" s="122">
        <v>2</v>
      </c>
      <c r="BC222" s="122">
        <f>IF(BB222=1,G222,0)</f>
        <v>0</v>
      </c>
      <c r="BD222" s="122">
        <f>IF(BB222=2,G222,0)</f>
        <v>0</v>
      </c>
      <c r="BE222" s="122">
        <f>IF(BB222=3,G222,0)</f>
        <v>0</v>
      </c>
      <c r="BF222" s="122">
        <f>IF(BB222=4,G222,0)</f>
        <v>0</v>
      </c>
      <c r="BG222" s="122">
        <f>IF(BB222=5,G222,0)</f>
        <v>0</v>
      </c>
    </row>
    <row r="223" spans="1:59">
      <c r="A223" s="161"/>
      <c r="B223" s="162" t="s">
        <v>71</v>
      </c>
      <c r="C223" s="163" t="str">
        <f>CONCATENATE(B217," ",C217)</f>
        <v>711 Izolace proti vodě</v>
      </c>
      <c r="D223" s="161"/>
      <c r="E223" s="164"/>
      <c r="F223" s="164"/>
      <c r="G223" s="165">
        <f>SUM(G217:G222)</f>
        <v>0</v>
      </c>
      <c r="H223" s="166"/>
      <c r="I223" s="167">
        <f>SUM(I217:I222)</f>
        <v>1.7100854999999999</v>
      </c>
      <c r="J223" s="166"/>
      <c r="K223" s="167">
        <f>SUM(K217:K222)</f>
        <v>0</v>
      </c>
      <c r="Q223" s="146">
        <v>4</v>
      </c>
      <c r="BC223" s="168">
        <f>SUM(BC217:BC222)</f>
        <v>0</v>
      </c>
      <c r="BD223" s="168">
        <f>SUM(BD217:BD222)</f>
        <v>0</v>
      </c>
      <c r="BE223" s="168">
        <f>SUM(BE217:BE222)</f>
        <v>0</v>
      </c>
      <c r="BF223" s="168">
        <f>SUM(BF217:BF222)</f>
        <v>0</v>
      </c>
      <c r="BG223" s="168">
        <f>SUM(BG217:BG222)</f>
        <v>0</v>
      </c>
    </row>
    <row r="224" spans="1:59">
      <c r="A224" s="139" t="s">
        <v>69</v>
      </c>
      <c r="B224" s="140" t="s">
        <v>362</v>
      </c>
      <c r="C224" s="141" t="s">
        <v>363</v>
      </c>
      <c r="D224" s="142"/>
      <c r="E224" s="143"/>
      <c r="F224" s="143"/>
      <c r="G224" s="144"/>
      <c r="H224" s="145"/>
      <c r="I224" s="145"/>
      <c r="J224" s="145"/>
      <c r="K224" s="145"/>
      <c r="Q224" s="146">
        <v>1</v>
      </c>
    </row>
    <row r="225" spans="1:59" ht="25.5">
      <c r="A225" s="147">
        <v>72</v>
      </c>
      <c r="B225" s="148" t="s">
        <v>364</v>
      </c>
      <c r="C225" s="149" t="s">
        <v>365</v>
      </c>
      <c r="D225" s="150" t="s">
        <v>77</v>
      </c>
      <c r="E225" s="151">
        <v>18.899999999999999</v>
      </c>
      <c r="F225" s="151">
        <v>0</v>
      </c>
      <c r="G225" s="152">
        <f>E225*F225</f>
        <v>0</v>
      </c>
      <c r="H225" s="153">
        <v>1.3999999999999999E-4</v>
      </c>
      <c r="I225" s="153">
        <f>E225*H225</f>
        <v>2.6459999999999995E-3</v>
      </c>
      <c r="J225" s="153">
        <v>0</v>
      </c>
      <c r="K225" s="153">
        <f>E225*J225</f>
        <v>0</v>
      </c>
      <c r="Q225" s="146">
        <v>2</v>
      </c>
      <c r="AA225" s="122">
        <v>12</v>
      </c>
      <c r="AB225" s="122">
        <v>0</v>
      </c>
      <c r="AC225" s="122">
        <v>72</v>
      </c>
      <c r="BB225" s="122">
        <v>2</v>
      </c>
      <c r="BC225" s="122">
        <f>IF(BB225=1,G225,0)</f>
        <v>0</v>
      </c>
      <c r="BD225" s="122">
        <f>IF(BB225=2,G225,0)</f>
        <v>0</v>
      </c>
      <c r="BE225" s="122">
        <f>IF(BB225=3,G225,0)</f>
        <v>0</v>
      </c>
      <c r="BF225" s="122">
        <f>IF(BB225=4,G225,0)</f>
        <v>0</v>
      </c>
      <c r="BG225" s="122">
        <f>IF(BB225=5,G225,0)</f>
        <v>0</v>
      </c>
    </row>
    <row r="226" spans="1:59">
      <c r="A226" s="154"/>
      <c r="B226" s="155"/>
      <c r="C226" s="196" t="s">
        <v>366</v>
      </c>
      <c r="D226" s="197"/>
      <c r="E226" s="156">
        <v>18.899999999999999</v>
      </c>
      <c r="F226" s="157"/>
      <c r="G226" s="158"/>
      <c r="H226" s="159"/>
      <c r="I226" s="159"/>
      <c r="J226" s="159"/>
      <c r="K226" s="159"/>
      <c r="M226" s="122" t="s">
        <v>366</v>
      </c>
      <c r="O226" s="160"/>
      <c r="Q226" s="146"/>
    </row>
    <row r="227" spans="1:59" ht="25.5">
      <c r="A227" s="147">
        <v>73</v>
      </c>
      <c r="B227" s="148" t="s">
        <v>367</v>
      </c>
      <c r="C227" s="149" t="s">
        <v>368</v>
      </c>
      <c r="D227" s="150" t="s">
        <v>77</v>
      </c>
      <c r="E227" s="151">
        <v>18.899999999999999</v>
      </c>
      <c r="F227" s="151">
        <v>0</v>
      </c>
      <c r="G227" s="152">
        <f>E227*F227</f>
        <v>0</v>
      </c>
      <c r="H227" s="153">
        <v>8.3000000000000001E-4</v>
      </c>
      <c r="I227" s="153">
        <f>E227*H227</f>
        <v>1.5687E-2</v>
      </c>
      <c r="J227" s="153">
        <v>0</v>
      </c>
      <c r="K227" s="153">
        <f>E227*J227</f>
        <v>0</v>
      </c>
      <c r="Q227" s="146">
        <v>2</v>
      </c>
      <c r="AA227" s="122">
        <v>12</v>
      </c>
      <c r="AB227" s="122">
        <v>0</v>
      </c>
      <c r="AC227" s="122">
        <v>73</v>
      </c>
      <c r="BB227" s="122">
        <v>2</v>
      </c>
      <c r="BC227" s="122">
        <f>IF(BB227=1,G227,0)</f>
        <v>0</v>
      </c>
      <c r="BD227" s="122">
        <f>IF(BB227=2,G227,0)</f>
        <v>0</v>
      </c>
      <c r="BE227" s="122">
        <f>IF(BB227=3,G227,0)</f>
        <v>0</v>
      </c>
      <c r="BF227" s="122">
        <f>IF(BB227=4,G227,0)</f>
        <v>0</v>
      </c>
      <c r="BG227" s="122">
        <f>IF(BB227=5,G227,0)</f>
        <v>0</v>
      </c>
    </row>
    <row r="228" spans="1:59">
      <c r="A228" s="154"/>
      <c r="B228" s="155"/>
      <c r="C228" s="196" t="s">
        <v>369</v>
      </c>
      <c r="D228" s="197"/>
      <c r="E228" s="156">
        <v>18.899999999999999</v>
      </c>
      <c r="F228" s="157"/>
      <c r="G228" s="158"/>
      <c r="H228" s="159"/>
      <c r="I228" s="159"/>
      <c r="J228" s="159"/>
      <c r="K228" s="159"/>
      <c r="M228" s="122" t="s">
        <v>369</v>
      </c>
      <c r="O228" s="160"/>
      <c r="Q228" s="146"/>
    </row>
    <row r="229" spans="1:59">
      <c r="A229" s="147">
        <v>74</v>
      </c>
      <c r="B229" s="148" t="s">
        <v>370</v>
      </c>
      <c r="C229" s="149" t="s">
        <v>371</v>
      </c>
      <c r="D229" s="150" t="s">
        <v>77</v>
      </c>
      <c r="E229" s="151">
        <v>19.277999999999999</v>
      </c>
      <c r="F229" s="151">
        <v>0</v>
      </c>
      <c r="G229" s="152">
        <f>E229*F229</f>
        <v>0</v>
      </c>
      <c r="H229" s="153">
        <v>8.5000000000000006E-3</v>
      </c>
      <c r="I229" s="153">
        <f>E229*H229</f>
        <v>0.16386300000000001</v>
      </c>
      <c r="J229" s="153">
        <v>0</v>
      </c>
      <c r="K229" s="153">
        <f>E229*J229</f>
        <v>0</v>
      </c>
      <c r="Q229" s="146">
        <v>2</v>
      </c>
      <c r="AA229" s="122">
        <v>12</v>
      </c>
      <c r="AB229" s="122">
        <v>1</v>
      </c>
      <c r="AC229" s="122">
        <v>74</v>
      </c>
      <c r="BB229" s="122">
        <v>2</v>
      </c>
      <c r="BC229" s="122">
        <f>IF(BB229=1,G229,0)</f>
        <v>0</v>
      </c>
      <c r="BD229" s="122">
        <f>IF(BB229=2,G229,0)</f>
        <v>0</v>
      </c>
      <c r="BE229" s="122">
        <f>IF(BB229=3,G229,0)</f>
        <v>0</v>
      </c>
      <c r="BF229" s="122">
        <f>IF(BB229=4,G229,0)</f>
        <v>0</v>
      </c>
      <c r="BG229" s="122">
        <f>IF(BB229=5,G229,0)</f>
        <v>0</v>
      </c>
    </row>
    <row r="230" spans="1:59">
      <c r="A230" s="154"/>
      <c r="B230" s="155"/>
      <c r="C230" s="196" t="s">
        <v>372</v>
      </c>
      <c r="D230" s="197"/>
      <c r="E230" s="156">
        <v>19.277999999999999</v>
      </c>
      <c r="F230" s="157"/>
      <c r="G230" s="158"/>
      <c r="H230" s="159"/>
      <c r="I230" s="159"/>
      <c r="J230" s="159"/>
      <c r="K230" s="159"/>
      <c r="M230" s="122" t="s">
        <v>372</v>
      </c>
      <c r="O230" s="160"/>
      <c r="Q230" s="146"/>
    </row>
    <row r="231" spans="1:59">
      <c r="A231" s="147">
        <v>75</v>
      </c>
      <c r="B231" s="148" t="s">
        <v>373</v>
      </c>
      <c r="C231" s="149" t="s">
        <v>374</v>
      </c>
      <c r="D231" s="150" t="s">
        <v>77</v>
      </c>
      <c r="E231" s="151">
        <v>19.277999999999999</v>
      </c>
      <c r="F231" s="151">
        <v>0</v>
      </c>
      <c r="G231" s="152">
        <f>E231*F231</f>
        <v>0</v>
      </c>
      <c r="H231" s="153">
        <v>6.4999999999999997E-3</v>
      </c>
      <c r="I231" s="153">
        <f>E231*H231</f>
        <v>0.12530699999999997</v>
      </c>
      <c r="J231" s="153">
        <v>0</v>
      </c>
      <c r="K231" s="153">
        <f>E231*J231</f>
        <v>0</v>
      </c>
      <c r="Q231" s="146">
        <v>2</v>
      </c>
      <c r="AA231" s="122">
        <v>12</v>
      </c>
      <c r="AB231" s="122">
        <v>1</v>
      </c>
      <c r="AC231" s="122">
        <v>75</v>
      </c>
      <c r="BB231" s="122">
        <v>2</v>
      </c>
      <c r="BC231" s="122">
        <f>IF(BB231=1,G231,0)</f>
        <v>0</v>
      </c>
      <c r="BD231" s="122">
        <f>IF(BB231=2,G231,0)</f>
        <v>0</v>
      </c>
      <c r="BE231" s="122">
        <f>IF(BB231=3,G231,0)</f>
        <v>0</v>
      </c>
      <c r="BF231" s="122">
        <f>IF(BB231=4,G231,0)</f>
        <v>0</v>
      </c>
      <c r="BG231" s="122">
        <f>IF(BB231=5,G231,0)</f>
        <v>0</v>
      </c>
    </row>
    <row r="232" spans="1:59">
      <c r="A232" s="154"/>
      <c r="B232" s="155"/>
      <c r="C232" s="196" t="s">
        <v>372</v>
      </c>
      <c r="D232" s="197"/>
      <c r="E232" s="156">
        <v>19.277999999999999</v>
      </c>
      <c r="F232" s="157"/>
      <c r="G232" s="158"/>
      <c r="H232" s="159"/>
      <c r="I232" s="159"/>
      <c r="J232" s="159"/>
      <c r="K232" s="159"/>
      <c r="M232" s="122" t="s">
        <v>372</v>
      </c>
      <c r="O232" s="160"/>
      <c r="Q232" s="146"/>
    </row>
    <row r="233" spans="1:59" ht="25.5">
      <c r="A233" s="147">
        <v>76</v>
      </c>
      <c r="B233" s="148" t="s">
        <v>375</v>
      </c>
      <c r="C233" s="149" t="s">
        <v>376</v>
      </c>
      <c r="D233" s="150" t="s">
        <v>77</v>
      </c>
      <c r="E233" s="151">
        <v>271.60000000000002</v>
      </c>
      <c r="F233" s="151">
        <v>0</v>
      </c>
      <c r="G233" s="152">
        <f>E233*F233</f>
        <v>0</v>
      </c>
      <c r="H233" s="153">
        <v>0</v>
      </c>
      <c r="I233" s="153">
        <f>E233*H233</f>
        <v>0</v>
      </c>
      <c r="J233" s="153">
        <v>0</v>
      </c>
      <c r="K233" s="153">
        <f>E233*J233</f>
        <v>0</v>
      </c>
      <c r="Q233" s="146">
        <v>2</v>
      </c>
      <c r="AA233" s="122">
        <v>12</v>
      </c>
      <c r="AB233" s="122">
        <v>0</v>
      </c>
      <c r="AC233" s="122">
        <v>76</v>
      </c>
      <c r="BB233" s="122">
        <v>2</v>
      </c>
      <c r="BC233" s="122">
        <f>IF(BB233=1,G233,0)</f>
        <v>0</v>
      </c>
      <c r="BD233" s="122">
        <f>IF(BB233=2,G233,0)</f>
        <v>0</v>
      </c>
      <c r="BE233" s="122">
        <f>IF(BB233=3,G233,0)</f>
        <v>0</v>
      </c>
      <c r="BF233" s="122">
        <f>IF(BB233=4,G233,0)</f>
        <v>0</v>
      </c>
      <c r="BG233" s="122">
        <f>IF(BB233=5,G233,0)</f>
        <v>0</v>
      </c>
    </row>
    <row r="234" spans="1:59">
      <c r="A234" s="154"/>
      <c r="B234" s="155"/>
      <c r="C234" s="196" t="s">
        <v>377</v>
      </c>
      <c r="D234" s="197"/>
      <c r="E234" s="156">
        <v>271.60000000000002</v>
      </c>
      <c r="F234" s="157"/>
      <c r="G234" s="158"/>
      <c r="H234" s="159"/>
      <c r="I234" s="159"/>
      <c r="J234" s="159"/>
      <c r="K234" s="159"/>
      <c r="M234" s="122" t="s">
        <v>377</v>
      </c>
      <c r="O234" s="160"/>
      <c r="Q234" s="146"/>
    </row>
    <row r="235" spans="1:59">
      <c r="A235" s="147">
        <v>77</v>
      </c>
      <c r="B235" s="148" t="s">
        <v>378</v>
      </c>
      <c r="C235" s="149" t="s">
        <v>379</v>
      </c>
      <c r="D235" s="150" t="s">
        <v>77</v>
      </c>
      <c r="E235" s="151">
        <v>277.03199999999998</v>
      </c>
      <c r="F235" s="151">
        <v>0</v>
      </c>
      <c r="G235" s="152">
        <f>E235*F235</f>
        <v>0</v>
      </c>
      <c r="H235" s="153">
        <v>8.5000000000000006E-3</v>
      </c>
      <c r="I235" s="153">
        <f>E235*H235</f>
        <v>2.3547720000000001</v>
      </c>
      <c r="J235" s="153">
        <v>0</v>
      </c>
      <c r="K235" s="153">
        <f>E235*J235</f>
        <v>0</v>
      </c>
      <c r="Q235" s="146">
        <v>2</v>
      </c>
      <c r="AA235" s="122">
        <v>12</v>
      </c>
      <c r="AB235" s="122">
        <v>1</v>
      </c>
      <c r="AC235" s="122">
        <v>77</v>
      </c>
      <c r="BB235" s="122">
        <v>2</v>
      </c>
      <c r="BC235" s="122">
        <f>IF(BB235=1,G235,0)</f>
        <v>0</v>
      </c>
      <c r="BD235" s="122">
        <f>IF(BB235=2,G235,0)</f>
        <v>0</v>
      </c>
      <c r="BE235" s="122">
        <f>IF(BB235=3,G235,0)</f>
        <v>0</v>
      </c>
      <c r="BF235" s="122">
        <f>IF(BB235=4,G235,0)</f>
        <v>0</v>
      </c>
      <c r="BG235" s="122">
        <f>IF(BB235=5,G235,0)</f>
        <v>0</v>
      </c>
    </row>
    <row r="236" spans="1:59">
      <c r="A236" s="154"/>
      <c r="B236" s="155"/>
      <c r="C236" s="196" t="s">
        <v>380</v>
      </c>
      <c r="D236" s="197"/>
      <c r="E236" s="156">
        <v>277.03199999999998</v>
      </c>
      <c r="F236" s="157"/>
      <c r="G236" s="158"/>
      <c r="H236" s="159"/>
      <c r="I236" s="159"/>
      <c r="J236" s="159"/>
      <c r="K236" s="159"/>
      <c r="M236" s="122" t="s">
        <v>380</v>
      </c>
      <c r="O236" s="160"/>
      <c r="Q236" s="146"/>
    </row>
    <row r="237" spans="1:59" ht="25.5">
      <c r="A237" s="147">
        <v>78</v>
      </c>
      <c r="B237" s="148" t="s">
        <v>381</v>
      </c>
      <c r="C237" s="149" t="s">
        <v>382</v>
      </c>
      <c r="D237" s="150" t="s">
        <v>77</v>
      </c>
      <c r="E237" s="151">
        <v>258.89999999999998</v>
      </c>
      <c r="F237" s="151">
        <v>0</v>
      </c>
      <c r="G237" s="152">
        <f>E237*F237</f>
        <v>0</v>
      </c>
      <c r="H237" s="153">
        <v>0</v>
      </c>
      <c r="I237" s="153">
        <f>E237*H237</f>
        <v>0</v>
      </c>
      <c r="J237" s="153">
        <v>0</v>
      </c>
      <c r="K237" s="153">
        <f>E237*J237</f>
        <v>0</v>
      </c>
      <c r="Q237" s="146">
        <v>2</v>
      </c>
      <c r="AA237" s="122">
        <v>12</v>
      </c>
      <c r="AB237" s="122">
        <v>0</v>
      </c>
      <c r="AC237" s="122">
        <v>78</v>
      </c>
      <c r="BB237" s="122">
        <v>2</v>
      </c>
      <c r="BC237" s="122">
        <f>IF(BB237=1,G237,0)</f>
        <v>0</v>
      </c>
      <c r="BD237" s="122">
        <f>IF(BB237=2,G237,0)</f>
        <v>0</v>
      </c>
      <c r="BE237" s="122">
        <f>IF(BB237=3,G237,0)</f>
        <v>0</v>
      </c>
      <c r="BF237" s="122">
        <f>IF(BB237=4,G237,0)</f>
        <v>0</v>
      </c>
      <c r="BG237" s="122">
        <f>IF(BB237=5,G237,0)</f>
        <v>0</v>
      </c>
    </row>
    <row r="238" spans="1:59">
      <c r="A238" s="154"/>
      <c r="B238" s="155"/>
      <c r="C238" s="196" t="s">
        <v>383</v>
      </c>
      <c r="D238" s="197"/>
      <c r="E238" s="156">
        <v>258.89999999999998</v>
      </c>
      <c r="F238" s="157"/>
      <c r="G238" s="158"/>
      <c r="H238" s="159"/>
      <c r="I238" s="159"/>
      <c r="J238" s="159"/>
      <c r="K238" s="159"/>
      <c r="M238" s="122" t="s">
        <v>383</v>
      </c>
      <c r="O238" s="160"/>
      <c r="Q238" s="146"/>
    </row>
    <row r="239" spans="1:59">
      <c r="A239" s="147">
        <v>79</v>
      </c>
      <c r="B239" s="148" t="s">
        <v>384</v>
      </c>
      <c r="C239" s="149" t="s">
        <v>385</v>
      </c>
      <c r="D239" s="150" t="s">
        <v>77</v>
      </c>
      <c r="E239" s="151">
        <v>258.89999999999998</v>
      </c>
      <c r="F239" s="151">
        <v>0</v>
      </c>
      <c r="G239" s="152">
        <f>E239*F239</f>
        <v>0</v>
      </c>
      <c r="H239" s="153">
        <v>1.0000000000000001E-5</v>
      </c>
      <c r="I239" s="153">
        <f>E239*H239</f>
        <v>2.5890000000000002E-3</v>
      </c>
      <c r="J239" s="153">
        <v>0</v>
      </c>
      <c r="K239" s="153">
        <f>E239*J239</f>
        <v>0</v>
      </c>
      <c r="Q239" s="146">
        <v>2</v>
      </c>
      <c r="AA239" s="122">
        <v>12</v>
      </c>
      <c r="AB239" s="122">
        <v>0</v>
      </c>
      <c r="AC239" s="122">
        <v>79</v>
      </c>
      <c r="BB239" s="122">
        <v>2</v>
      </c>
      <c r="BC239" s="122">
        <f>IF(BB239=1,G239,0)</f>
        <v>0</v>
      </c>
      <c r="BD239" s="122">
        <f>IF(BB239=2,G239,0)</f>
        <v>0</v>
      </c>
      <c r="BE239" s="122">
        <f>IF(BB239=3,G239,0)</f>
        <v>0</v>
      </c>
      <c r="BF239" s="122">
        <f>IF(BB239=4,G239,0)</f>
        <v>0</v>
      </c>
      <c r="BG239" s="122">
        <f>IF(BB239=5,G239,0)</f>
        <v>0</v>
      </c>
    </row>
    <row r="240" spans="1:59">
      <c r="A240" s="154"/>
      <c r="B240" s="155"/>
      <c r="C240" s="196" t="s">
        <v>386</v>
      </c>
      <c r="D240" s="197"/>
      <c r="E240" s="156">
        <v>258.89999999999998</v>
      </c>
      <c r="F240" s="157"/>
      <c r="G240" s="158"/>
      <c r="H240" s="159"/>
      <c r="I240" s="159"/>
      <c r="J240" s="159"/>
      <c r="K240" s="159"/>
      <c r="M240" s="122" t="s">
        <v>386</v>
      </c>
      <c r="O240" s="160"/>
      <c r="Q240" s="146"/>
    </row>
    <row r="241" spans="1:59">
      <c r="A241" s="147">
        <v>80</v>
      </c>
      <c r="B241" s="148" t="s">
        <v>387</v>
      </c>
      <c r="C241" s="149" t="s">
        <v>388</v>
      </c>
      <c r="D241" s="150" t="s">
        <v>77</v>
      </c>
      <c r="E241" s="151">
        <v>264.07799999999997</v>
      </c>
      <c r="F241" s="151">
        <v>0</v>
      </c>
      <c r="G241" s="152">
        <f>E241*F241</f>
        <v>0</v>
      </c>
      <c r="H241" s="153">
        <v>4.0000000000000001E-3</v>
      </c>
      <c r="I241" s="153">
        <f>E241*H241</f>
        <v>1.0563119999999999</v>
      </c>
      <c r="J241" s="153">
        <v>0</v>
      </c>
      <c r="K241" s="153">
        <f>E241*J241</f>
        <v>0</v>
      </c>
      <c r="Q241" s="146">
        <v>2</v>
      </c>
      <c r="AA241" s="122">
        <v>12</v>
      </c>
      <c r="AB241" s="122">
        <v>0</v>
      </c>
      <c r="AC241" s="122">
        <v>80</v>
      </c>
      <c r="BB241" s="122">
        <v>2</v>
      </c>
      <c r="BC241" s="122">
        <f>IF(BB241=1,G241,0)</f>
        <v>0</v>
      </c>
      <c r="BD241" s="122">
        <f>IF(BB241=2,G241,0)</f>
        <v>0</v>
      </c>
      <c r="BE241" s="122">
        <f>IF(BB241=3,G241,0)</f>
        <v>0</v>
      </c>
      <c r="BF241" s="122">
        <f>IF(BB241=4,G241,0)</f>
        <v>0</v>
      </c>
      <c r="BG241" s="122">
        <f>IF(BB241=5,G241,0)</f>
        <v>0</v>
      </c>
    </row>
    <row r="242" spans="1:59">
      <c r="A242" s="154"/>
      <c r="B242" s="155"/>
      <c r="C242" s="196" t="s">
        <v>389</v>
      </c>
      <c r="D242" s="197"/>
      <c r="E242" s="156">
        <v>264.07799999999997</v>
      </c>
      <c r="F242" s="157"/>
      <c r="G242" s="158"/>
      <c r="H242" s="159"/>
      <c r="I242" s="159"/>
      <c r="J242" s="159"/>
      <c r="K242" s="159"/>
      <c r="M242" s="122" t="s">
        <v>389</v>
      </c>
      <c r="O242" s="160"/>
      <c r="Q242" s="146"/>
    </row>
    <row r="243" spans="1:59">
      <c r="A243" s="147">
        <v>81</v>
      </c>
      <c r="B243" s="148" t="s">
        <v>390</v>
      </c>
      <c r="C243" s="149" t="s">
        <v>391</v>
      </c>
      <c r="D243" s="150" t="s">
        <v>77</v>
      </c>
      <c r="E243" s="151">
        <v>54.6</v>
      </c>
      <c r="F243" s="151">
        <v>0</v>
      </c>
      <c r="G243" s="152">
        <f>E243*F243</f>
        <v>0</v>
      </c>
      <c r="H243" s="153">
        <v>3.0000000000000001E-3</v>
      </c>
      <c r="I243" s="153">
        <f>E243*H243</f>
        <v>0.1638</v>
      </c>
      <c r="J243" s="153">
        <v>0</v>
      </c>
      <c r="K243" s="153">
        <f>E243*J243</f>
        <v>0</v>
      </c>
      <c r="Q243" s="146">
        <v>2</v>
      </c>
      <c r="AA243" s="122">
        <v>12</v>
      </c>
      <c r="AB243" s="122">
        <v>0</v>
      </c>
      <c r="AC243" s="122">
        <v>81</v>
      </c>
      <c r="BB243" s="122">
        <v>2</v>
      </c>
      <c r="BC243" s="122">
        <f>IF(BB243=1,G243,0)</f>
        <v>0</v>
      </c>
      <c r="BD243" s="122">
        <f>IF(BB243=2,G243,0)</f>
        <v>0</v>
      </c>
      <c r="BE243" s="122">
        <f>IF(BB243=3,G243,0)</f>
        <v>0</v>
      </c>
      <c r="BF243" s="122">
        <f>IF(BB243=4,G243,0)</f>
        <v>0</v>
      </c>
      <c r="BG243" s="122">
        <f>IF(BB243=5,G243,0)</f>
        <v>0</v>
      </c>
    </row>
    <row r="244" spans="1:59">
      <c r="A244" s="154"/>
      <c r="B244" s="155"/>
      <c r="C244" s="196" t="s">
        <v>392</v>
      </c>
      <c r="D244" s="197"/>
      <c r="E244" s="156">
        <v>54.6</v>
      </c>
      <c r="F244" s="157"/>
      <c r="G244" s="158"/>
      <c r="H244" s="159"/>
      <c r="I244" s="159"/>
      <c r="J244" s="159"/>
      <c r="K244" s="159"/>
      <c r="M244" s="122" t="s">
        <v>392</v>
      </c>
      <c r="O244" s="160"/>
      <c r="Q244" s="146"/>
    </row>
    <row r="245" spans="1:59">
      <c r="A245" s="147">
        <v>82</v>
      </c>
      <c r="B245" s="148" t="s">
        <v>393</v>
      </c>
      <c r="C245" s="149" t="s">
        <v>394</v>
      </c>
      <c r="D245" s="150" t="s">
        <v>77</v>
      </c>
      <c r="E245" s="151">
        <v>55.692</v>
      </c>
      <c r="F245" s="151">
        <v>0</v>
      </c>
      <c r="G245" s="152">
        <f>E245*F245</f>
        <v>0</v>
      </c>
      <c r="H245" s="153">
        <v>5.0000000000000001E-3</v>
      </c>
      <c r="I245" s="153">
        <f>E245*H245</f>
        <v>0.27845999999999999</v>
      </c>
      <c r="J245" s="153">
        <v>0</v>
      </c>
      <c r="K245" s="153">
        <f>E245*J245</f>
        <v>0</v>
      </c>
      <c r="Q245" s="146">
        <v>2</v>
      </c>
      <c r="AA245" s="122">
        <v>12</v>
      </c>
      <c r="AB245" s="122">
        <v>0</v>
      </c>
      <c r="AC245" s="122">
        <v>82</v>
      </c>
      <c r="BB245" s="122">
        <v>2</v>
      </c>
      <c r="BC245" s="122">
        <f>IF(BB245=1,G245,0)</f>
        <v>0</v>
      </c>
      <c r="BD245" s="122">
        <f>IF(BB245=2,G245,0)</f>
        <v>0</v>
      </c>
      <c r="BE245" s="122">
        <f>IF(BB245=3,G245,0)</f>
        <v>0</v>
      </c>
      <c r="BF245" s="122">
        <f>IF(BB245=4,G245,0)</f>
        <v>0</v>
      </c>
      <c r="BG245" s="122">
        <f>IF(BB245=5,G245,0)</f>
        <v>0</v>
      </c>
    </row>
    <row r="246" spans="1:59">
      <c r="A246" s="154"/>
      <c r="B246" s="155"/>
      <c r="C246" s="196" t="s">
        <v>395</v>
      </c>
      <c r="D246" s="197"/>
      <c r="E246" s="156">
        <v>55.692</v>
      </c>
      <c r="F246" s="157"/>
      <c r="G246" s="158"/>
      <c r="H246" s="159"/>
      <c r="I246" s="159"/>
      <c r="J246" s="159"/>
      <c r="K246" s="159"/>
      <c r="M246" s="122" t="s">
        <v>395</v>
      </c>
      <c r="O246" s="160"/>
      <c r="Q246" s="146"/>
    </row>
    <row r="247" spans="1:59">
      <c r="A247" s="147">
        <v>83</v>
      </c>
      <c r="B247" s="148" t="s">
        <v>396</v>
      </c>
      <c r="C247" s="149" t="s">
        <v>397</v>
      </c>
      <c r="D247" s="150" t="s">
        <v>124</v>
      </c>
      <c r="E247" s="151">
        <v>4.16</v>
      </c>
      <c r="F247" s="151">
        <v>0</v>
      </c>
      <c r="G247" s="152">
        <f>E247*F247</f>
        <v>0</v>
      </c>
      <c r="H247" s="153">
        <v>0</v>
      </c>
      <c r="I247" s="153">
        <f>E247*H247</f>
        <v>0</v>
      </c>
      <c r="J247" s="153">
        <v>0</v>
      </c>
      <c r="K247" s="153">
        <f>E247*J247</f>
        <v>0</v>
      </c>
      <c r="Q247" s="146">
        <v>2</v>
      </c>
      <c r="AA247" s="122">
        <v>12</v>
      </c>
      <c r="AB247" s="122">
        <v>0</v>
      </c>
      <c r="AC247" s="122">
        <v>83</v>
      </c>
      <c r="BB247" s="122">
        <v>2</v>
      </c>
      <c r="BC247" s="122">
        <f>IF(BB247=1,G247,0)</f>
        <v>0</v>
      </c>
      <c r="BD247" s="122">
        <f>IF(BB247=2,G247,0)</f>
        <v>0</v>
      </c>
      <c r="BE247" s="122">
        <f>IF(BB247=3,G247,0)</f>
        <v>0</v>
      </c>
      <c r="BF247" s="122">
        <f>IF(BB247=4,G247,0)</f>
        <v>0</v>
      </c>
      <c r="BG247" s="122">
        <f>IF(BB247=5,G247,0)</f>
        <v>0</v>
      </c>
    </row>
    <row r="248" spans="1:59">
      <c r="A248" s="161"/>
      <c r="B248" s="162" t="s">
        <v>71</v>
      </c>
      <c r="C248" s="163" t="str">
        <f>CONCATENATE(B224," ",C224)</f>
        <v>713 Izolace tepelné</v>
      </c>
      <c r="D248" s="161"/>
      <c r="E248" s="164"/>
      <c r="F248" s="164"/>
      <c r="G248" s="165">
        <f>SUM(G224:G247)</f>
        <v>0</v>
      </c>
      <c r="H248" s="166"/>
      <c r="I248" s="167">
        <f>SUM(I224:I247)</f>
        <v>4.1634359999999999</v>
      </c>
      <c r="J248" s="166"/>
      <c r="K248" s="167">
        <f>SUM(K224:K247)</f>
        <v>0</v>
      </c>
      <c r="Q248" s="146">
        <v>4</v>
      </c>
      <c r="BC248" s="168">
        <f>SUM(BC224:BC247)</f>
        <v>0</v>
      </c>
      <c r="BD248" s="168">
        <f>SUM(BD224:BD247)</f>
        <v>0</v>
      </c>
      <c r="BE248" s="168">
        <f>SUM(BE224:BE247)</f>
        <v>0</v>
      </c>
      <c r="BF248" s="168">
        <f>SUM(BF224:BF247)</f>
        <v>0</v>
      </c>
      <c r="BG248" s="168">
        <f>SUM(BG224:BG247)</f>
        <v>0</v>
      </c>
    </row>
    <row r="249" spans="1:59">
      <c r="A249" s="139" t="s">
        <v>69</v>
      </c>
      <c r="B249" s="140" t="s">
        <v>398</v>
      </c>
      <c r="C249" s="141" t="s">
        <v>399</v>
      </c>
      <c r="D249" s="142"/>
      <c r="E249" s="143"/>
      <c r="F249" s="143"/>
      <c r="G249" s="144"/>
      <c r="H249" s="145"/>
      <c r="I249" s="145"/>
      <c r="J249" s="145"/>
      <c r="K249" s="145"/>
      <c r="Q249" s="146">
        <v>1</v>
      </c>
    </row>
    <row r="250" spans="1:59">
      <c r="A250" s="147">
        <v>84</v>
      </c>
      <c r="B250" s="148" t="s">
        <v>400</v>
      </c>
      <c r="C250" s="149" t="s">
        <v>401</v>
      </c>
      <c r="D250" s="150" t="s">
        <v>167</v>
      </c>
      <c r="E250" s="151">
        <v>1083</v>
      </c>
      <c r="F250" s="151">
        <v>0</v>
      </c>
      <c r="G250" s="152">
        <f>E250*F250</f>
        <v>0</v>
      </c>
      <c r="H250" s="153">
        <v>2.5500000000000002E-3</v>
      </c>
      <c r="I250" s="153">
        <f>E250*H250</f>
        <v>2.7616500000000004</v>
      </c>
      <c r="J250" s="153">
        <v>0</v>
      </c>
      <c r="K250" s="153">
        <f>E250*J250</f>
        <v>0</v>
      </c>
      <c r="Q250" s="146">
        <v>2</v>
      </c>
      <c r="AA250" s="122">
        <v>12</v>
      </c>
      <c r="AB250" s="122">
        <v>0</v>
      </c>
      <c r="AC250" s="122">
        <v>84</v>
      </c>
      <c r="BB250" s="122">
        <v>2</v>
      </c>
      <c r="BC250" s="122">
        <f>IF(BB250=1,G250,0)</f>
        <v>0</v>
      </c>
      <c r="BD250" s="122">
        <f>IF(BB250=2,G250,0)</f>
        <v>0</v>
      </c>
      <c r="BE250" s="122">
        <f>IF(BB250=3,G250,0)</f>
        <v>0</v>
      </c>
      <c r="BF250" s="122">
        <f>IF(BB250=4,G250,0)</f>
        <v>0</v>
      </c>
      <c r="BG250" s="122">
        <f>IF(BB250=5,G250,0)</f>
        <v>0</v>
      </c>
    </row>
    <row r="251" spans="1:59">
      <c r="A251" s="154"/>
      <c r="B251" s="155"/>
      <c r="C251" s="196" t="s">
        <v>402</v>
      </c>
      <c r="D251" s="197"/>
      <c r="E251" s="156">
        <v>1083</v>
      </c>
      <c r="F251" s="157"/>
      <c r="G251" s="158"/>
      <c r="H251" s="159"/>
      <c r="I251" s="159"/>
      <c r="J251" s="159"/>
      <c r="K251" s="159"/>
      <c r="M251" s="122" t="s">
        <v>402</v>
      </c>
      <c r="O251" s="160"/>
      <c r="Q251" s="146"/>
    </row>
    <row r="252" spans="1:59">
      <c r="A252" s="147">
        <v>85</v>
      </c>
      <c r="B252" s="148" t="s">
        <v>403</v>
      </c>
      <c r="C252" s="149" t="s">
        <v>404</v>
      </c>
      <c r="D252" s="150" t="s">
        <v>167</v>
      </c>
      <c r="E252" s="151">
        <v>551</v>
      </c>
      <c r="F252" s="151">
        <v>0</v>
      </c>
      <c r="G252" s="152">
        <f>E252*F252</f>
        <v>0</v>
      </c>
      <c r="H252" s="153">
        <v>2.5500000000000002E-3</v>
      </c>
      <c r="I252" s="153">
        <f>E252*H252</f>
        <v>1.4050500000000001</v>
      </c>
      <c r="J252" s="153">
        <v>0</v>
      </c>
      <c r="K252" s="153">
        <f>E252*J252</f>
        <v>0</v>
      </c>
      <c r="Q252" s="146">
        <v>2</v>
      </c>
      <c r="AA252" s="122">
        <v>12</v>
      </c>
      <c r="AB252" s="122">
        <v>0</v>
      </c>
      <c r="AC252" s="122">
        <v>85</v>
      </c>
      <c r="BB252" s="122">
        <v>2</v>
      </c>
      <c r="BC252" s="122">
        <f>IF(BB252=1,G252,0)</f>
        <v>0</v>
      </c>
      <c r="BD252" s="122">
        <f>IF(BB252=2,G252,0)</f>
        <v>0</v>
      </c>
      <c r="BE252" s="122">
        <f>IF(BB252=3,G252,0)</f>
        <v>0</v>
      </c>
      <c r="BF252" s="122">
        <f>IF(BB252=4,G252,0)</f>
        <v>0</v>
      </c>
      <c r="BG252" s="122">
        <f>IF(BB252=5,G252,0)</f>
        <v>0</v>
      </c>
    </row>
    <row r="253" spans="1:59">
      <c r="A253" s="147">
        <v>86</v>
      </c>
      <c r="B253" s="148" t="s">
        <v>405</v>
      </c>
      <c r="C253" s="149" t="s">
        <v>406</v>
      </c>
      <c r="D253" s="150" t="s">
        <v>167</v>
      </c>
      <c r="E253" s="151">
        <v>10.5</v>
      </c>
      <c r="F253" s="151">
        <v>0</v>
      </c>
      <c r="G253" s="152">
        <f>E253*F253</f>
        <v>0</v>
      </c>
      <c r="H253" s="153">
        <v>2.5500000000000002E-3</v>
      </c>
      <c r="I253" s="153">
        <f>E253*H253</f>
        <v>2.6775E-2</v>
      </c>
      <c r="J253" s="153">
        <v>0</v>
      </c>
      <c r="K253" s="153">
        <f>E253*J253</f>
        <v>0</v>
      </c>
      <c r="Q253" s="146">
        <v>2</v>
      </c>
      <c r="AA253" s="122">
        <v>12</v>
      </c>
      <c r="AB253" s="122">
        <v>0</v>
      </c>
      <c r="AC253" s="122">
        <v>86</v>
      </c>
      <c r="BB253" s="122">
        <v>2</v>
      </c>
      <c r="BC253" s="122">
        <f>IF(BB253=1,G253,0)</f>
        <v>0</v>
      </c>
      <c r="BD253" s="122">
        <f>IF(BB253=2,G253,0)</f>
        <v>0</v>
      </c>
      <c r="BE253" s="122">
        <f>IF(BB253=3,G253,0)</f>
        <v>0</v>
      </c>
      <c r="BF253" s="122">
        <f>IF(BB253=4,G253,0)</f>
        <v>0</v>
      </c>
      <c r="BG253" s="122">
        <f>IF(BB253=5,G253,0)</f>
        <v>0</v>
      </c>
    </row>
    <row r="254" spans="1:59">
      <c r="A254" s="147">
        <v>87</v>
      </c>
      <c r="B254" s="148" t="s">
        <v>407</v>
      </c>
      <c r="C254" s="149" t="s">
        <v>408</v>
      </c>
      <c r="D254" s="150" t="s">
        <v>163</v>
      </c>
      <c r="E254" s="151">
        <v>33.21</v>
      </c>
      <c r="F254" s="151">
        <v>0</v>
      </c>
      <c r="G254" s="152">
        <f>E254*F254</f>
        <v>0</v>
      </c>
      <c r="H254" s="153">
        <v>2.9100000000000001E-2</v>
      </c>
      <c r="I254" s="153">
        <f>E254*H254</f>
        <v>0.96641100000000002</v>
      </c>
      <c r="J254" s="153">
        <v>0</v>
      </c>
      <c r="K254" s="153">
        <f>E254*J254</f>
        <v>0</v>
      </c>
      <c r="Q254" s="146">
        <v>2</v>
      </c>
      <c r="AA254" s="122">
        <v>12</v>
      </c>
      <c r="AB254" s="122">
        <v>0</v>
      </c>
      <c r="AC254" s="122">
        <v>87</v>
      </c>
      <c r="BB254" s="122">
        <v>2</v>
      </c>
      <c r="BC254" s="122">
        <f>IF(BB254=1,G254,0)</f>
        <v>0</v>
      </c>
      <c r="BD254" s="122">
        <f>IF(BB254=2,G254,0)</f>
        <v>0</v>
      </c>
      <c r="BE254" s="122">
        <f>IF(BB254=3,G254,0)</f>
        <v>0</v>
      </c>
      <c r="BF254" s="122">
        <f>IF(BB254=4,G254,0)</f>
        <v>0</v>
      </c>
      <c r="BG254" s="122">
        <f>IF(BB254=5,G254,0)</f>
        <v>0</v>
      </c>
    </row>
    <row r="255" spans="1:59">
      <c r="A255" s="154"/>
      <c r="B255" s="155"/>
      <c r="C255" s="196" t="s">
        <v>409</v>
      </c>
      <c r="D255" s="197"/>
      <c r="E255" s="156">
        <v>33.21</v>
      </c>
      <c r="F255" s="157"/>
      <c r="G255" s="158"/>
      <c r="H255" s="159"/>
      <c r="I255" s="159"/>
      <c r="J255" s="159"/>
      <c r="K255" s="159"/>
      <c r="M255" s="122" t="s">
        <v>409</v>
      </c>
      <c r="O255" s="160"/>
      <c r="Q255" s="146"/>
    </row>
    <row r="256" spans="1:59">
      <c r="A256" s="147">
        <v>88</v>
      </c>
      <c r="B256" s="148" t="s">
        <v>410</v>
      </c>
      <c r="C256" s="149" t="s">
        <v>411</v>
      </c>
      <c r="D256" s="150" t="s">
        <v>77</v>
      </c>
      <c r="E256" s="151">
        <v>450</v>
      </c>
      <c r="F256" s="151">
        <v>0</v>
      </c>
      <c r="G256" s="152">
        <f>E256*F256</f>
        <v>0</v>
      </c>
      <c r="H256" s="153">
        <v>0</v>
      </c>
      <c r="I256" s="153">
        <f>E256*H256</f>
        <v>0</v>
      </c>
      <c r="J256" s="153">
        <v>0</v>
      </c>
      <c r="K256" s="153">
        <f>E256*J256</f>
        <v>0</v>
      </c>
      <c r="Q256" s="146">
        <v>2</v>
      </c>
      <c r="AA256" s="122">
        <v>12</v>
      </c>
      <c r="AB256" s="122">
        <v>0</v>
      </c>
      <c r="AC256" s="122">
        <v>88</v>
      </c>
      <c r="BB256" s="122">
        <v>2</v>
      </c>
      <c r="BC256" s="122">
        <f>IF(BB256=1,G256,0)</f>
        <v>0</v>
      </c>
      <c r="BD256" s="122">
        <f>IF(BB256=2,G256,0)</f>
        <v>0</v>
      </c>
      <c r="BE256" s="122">
        <f>IF(BB256=3,G256,0)</f>
        <v>0</v>
      </c>
      <c r="BF256" s="122">
        <f>IF(BB256=4,G256,0)</f>
        <v>0</v>
      </c>
      <c r="BG256" s="122">
        <f>IF(BB256=5,G256,0)</f>
        <v>0</v>
      </c>
    </row>
    <row r="257" spans="1:59">
      <c r="A257" s="154"/>
      <c r="B257" s="155"/>
      <c r="C257" s="196" t="s">
        <v>412</v>
      </c>
      <c r="D257" s="197"/>
      <c r="E257" s="156">
        <v>450</v>
      </c>
      <c r="F257" s="157"/>
      <c r="G257" s="158"/>
      <c r="H257" s="159"/>
      <c r="I257" s="159"/>
      <c r="J257" s="159"/>
      <c r="K257" s="159"/>
      <c r="M257" s="122" t="s">
        <v>412</v>
      </c>
      <c r="O257" s="160"/>
      <c r="Q257" s="146"/>
    </row>
    <row r="258" spans="1:59">
      <c r="A258" s="147">
        <v>89</v>
      </c>
      <c r="B258" s="148" t="s">
        <v>413</v>
      </c>
      <c r="C258" s="149" t="s">
        <v>414</v>
      </c>
      <c r="D258" s="150" t="s">
        <v>77</v>
      </c>
      <c r="E258" s="151">
        <v>297</v>
      </c>
      <c r="F258" s="151">
        <v>0</v>
      </c>
      <c r="G258" s="152">
        <f>E258*F258</f>
        <v>0</v>
      </c>
      <c r="H258" s="153">
        <v>0</v>
      </c>
      <c r="I258" s="153">
        <f>E258*H258</f>
        <v>0</v>
      </c>
      <c r="J258" s="153">
        <v>0</v>
      </c>
      <c r="K258" s="153">
        <f>E258*J258</f>
        <v>0</v>
      </c>
      <c r="Q258" s="146">
        <v>2</v>
      </c>
      <c r="AA258" s="122">
        <v>12</v>
      </c>
      <c r="AB258" s="122">
        <v>0</v>
      </c>
      <c r="AC258" s="122">
        <v>89</v>
      </c>
      <c r="BB258" s="122">
        <v>2</v>
      </c>
      <c r="BC258" s="122">
        <f>IF(BB258=1,G258,0)</f>
        <v>0</v>
      </c>
      <c r="BD258" s="122">
        <f>IF(BB258=2,G258,0)</f>
        <v>0</v>
      </c>
      <c r="BE258" s="122">
        <f>IF(BB258=3,G258,0)</f>
        <v>0</v>
      </c>
      <c r="BF258" s="122">
        <f>IF(BB258=4,G258,0)</f>
        <v>0</v>
      </c>
      <c r="BG258" s="122">
        <f>IF(BB258=5,G258,0)</f>
        <v>0</v>
      </c>
    </row>
    <row r="259" spans="1:59">
      <c r="A259" s="154"/>
      <c r="B259" s="155"/>
      <c r="C259" s="196" t="s">
        <v>415</v>
      </c>
      <c r="D259" s="197"/>
      <c r="E259" s="156">
        <v>297</v>
      </c>
      <c r="F259" s="157"/>
      <c r="G259" s="158"/>
      <c r="H259" s="159"/>
      <c r="I259" s="159"/>
      <c r="J259" s="159"/>
      <c r="K259" s="159"/>
      <c r="M259" s="122" t="s">
        <v>415</v>
      </c>
      <c r="O259" s="160"/>
      <c r="Q259" s="146"/>
    </row>
    <row r="260" spans="1:59">
      <c r="A260" s="147">
        <v>90</v>
      </c>
      <c r="B260" s="148" t="s">
        <v>416</v>
      </c>
      <c r="C260" s="149" t="s">
        <v>417</v>
      </c>
      <c r="D260" s="150" t="s">
        <v>77</v>
      </c>
      <c r="E260" s="151">
        <v>225</v>
      </c>
      <c r="F260" s="151">
        <v>0</v>
      </c>
      <c r="G260" s="152">
        <f>E260*F260</f>
        <v>0</v>
      </c>
      <c r="H260" s="153">
        <v>0</v>
      </c>
      <c r="I260" s="153">
        <f>E260*H260</f>
        <v>0</v>
      </c>
      <c r="J260" s="153">
        <v>0</v>
      </c>
      <c r="K260" s="153">
        <f>E260*J260</f>
        <v>0</v>
      </c>
      <c r="Q260" s="146">
        <v>2</v>
      </c>
      <c r="AA260" s="122">
        <v>12</v>
      </c>
      <c r="AB260" s="122">
        <v>0</v>
      </c>
      <c r="AC260" s="122">
        <v>90</v>
      </c>
      <c r="BB260" s="122">
        <v>2</v>
      </c>
      <c r="BC260" s="122">
        <f>IF(BB260=1,G260,0)</f>
        <v>0</v>
      </c>
      <c r="BD260" s="122">
        <f>IF(BB260=2,G260,0)</f>
        <v>0</v>
      </c>
      <c r="BE260" s="122">
        <f>IF(BB260=3,G260,0)</f>
        <v>0</v>
      </c>
      <c r="BF260" s="122">
        <f>IF(BB260=4,G260,0)</f>
        <v>0</v>
      </c>
      <c r="BG260" s="122">
        <f>IF(BB260=5,G260,0)</f>
        <v>0</v>
      </c>
    </row>
    <row r="261" spans="1:59">
      <c r="A261" s="154"/>
      <c r="B261" s="155"/>
      <c r="C261" s="196" t="s">
        <v>418</v>
      </c>
      <c r="D261" s="197"/>
      <c r="E261" s="156">
        <v>225</v>
      </c>
      <c r="F261" s="157"/>
      <c r="G261" s="158"/>
      <c r="H261" s="159"/>
      <c r="I261" s="159"/>
      <c r="J261" s="159"/>
      <c r="K261" s="159"/>
      <c r="M261" s="122" t="s">
        <v>418</v>
      </c>
      <c r="O261" s="160"/>
      <c r="Q261" s="146"/>
    </row>
    <row r="262" spans="1:59">
      <c r="A262" s="147">
        <v>91</v>
      </c>
      <c r="B262" s="148" t="s">
        <v>419</v>
      </c>
      <c r="C262" s="149" t="s">
        <v>420</v>
      </c>
      <c r="D262" s="150" t="s">
        <v>163</v>
      </c>
      <c r="E262" s="151">
        <v>23.86</v>
      </c>
      <c r="F262" s="151">
        <v>0</v>
      </c>
      <c r="G262" s="152">
        <f>E262*F262</f>
        <v>0</v>
      </c>
      <c r="H262" s="153">
        <v>0.55000000000000004</v>
      </c>
      <c r="I262" s="153">
        <f>E262*H262</f>
        <v>13.123000000000001</v>
      </c>
      <c r="J262" s="153">
        <v>0</v>
      </c>
      <c r="K262" s="153">
        <f>E262*J262</f>
        <v>0</v>
      </c>
      <c r="Q262" s="146">
        <v>2</v>
      </c>
      <c r="AA262" s="122">
        <v>12</v>
      </c>
      <c r="AB262" s="122">
        <v>0</v>
      </c>
      <c r="AC262" s="122">
        <v>91</v>
      </c>
      <c r="BB262" s="122">
        <v>2</v>
      </c>
      <c r="BC262" s="122">
        <f>IF(BB262=1,G262,0)</f>
        <v>0</v>
      </c>
      <c r="BD262" s="122">
        <f>IF(BB262=2,G262,0)</f>
        <v>0</v>
      </c>
      <c r="BE262" s="122">
        <f>IF(BB262=3,G262,0)</f>
        <v>0</v>
      </c>
      <c r="BF262" s="122">
        <f>IF(BB262=4,G262,0)</f>
        <v>0</v>
      </c>
      <c r="BG262" s="122">
        <f>IF(BB262=5,G262,0)</f>
        <v>0</v>
      </c>
    </row>
    <row r="263" spans="1:59">
      <c r="A263" s="154"/>
      <c r="B263" s="155"/>
      <c r="C263" s="196" t="s">
        <v>421</v>
      </c>
      <c r="D263" s="197"/>
      <c r="E263" s="156">
        <v>23.86</v>
      </c>
      <c r="F263" s="157"/>
      <c r="G263" s="158"/>
      <c r="H263" s="159"/>
      <c r="I263" s="159"/>
      <c r="J263" s="159"/>
      <c r="K263" s="159"/>
      <c r="M263" s="122" t="s">
        <v>421</v>
      </c>
      <c r="O263" s="160"/>
      <c r="Q263" s="146"/>
    </row>
    <row r="264" spans="1:59">
      <c r="A264" s="147">
        <v>92</v>
      </c>
      <c r="B264" s="148" t="s">
        <v>422</v>
      </c>
      <c r="C264" s="149" t="s">
        <v>423</v>
      </c>
      <c r="D264" s="150" t="s">
        <v>163</v>
      </c>
      <c r="E264" s="151">
        <v>9.35</v>
      </c>
      <c r="F264" s="151">
        <v>0</v>
      </c>
      <c r="G264" s="152">
        <f>E264*F264</f>
        <v>0</v>
      </c>
      <c r="H264" s="153">
        <v>0.55000000000000004</v>
      </c>
      <c r="I264" s="153">
        <f>E264*H264</f>
        <v>5.1425000000000001</v>
      </c>
      <c r="J264" s="153">
        <v>0</v>
      </c>
      <c r="K264" s="153">
        <f>E264*J264</f>
        <v>0</v>
      </c>
      <c r="Q264" s="146">
        <v>2</v>
      </c>
      <c r="AA264" s="122">
        <v>12</v>
      </c>
      <c r="AB264" s="122">
        <v>0</v>
      </c>
      <c r="AC264" s="122">
        <v>92</v>
      </c>
      <c r="BB264" s="122">
        <v>2</v>
      </c>
      <c r="BC264" s="122">
        <f>IF(BB264=1,G264,0)</f>
        <v>0</v>
      </c>
      <c r="BD264" s="122">
        <f>IF(BB264=2,G264,0)</f>
        <v>0</v>
      </c>
      <c r="BE264" s="122">
        <f>IF(BB264=3,G264,0)</f>
        <v>0</v>
      </c>
      <c r="BF264" s="122">
        <f>IF(BB264=4,G264,0)</f>
        <v>0</v>
      </c>
      <c r="BG264" s="122">
        <f>IF(BB264=5,G264,0)</f>
        <v>0</v>
      </c>
    </row>
    <row r="265" spans="1:59">
      <c r="A265" s="147">
        <v>93</v>
      </c>
      <c r="B265" s="148" t="s">
        <v>424</v>
      </c>
      <c r="C265" s="149" t="s">
        <v>425</v>
      </c>
      <c r="D265" s="150" t="s">
        <v>167</v>
      </c>
      <c r="E265" s="151">
        <v>72.5</v>
      </c>
      <c r="F265" s="151">
        <v>0</v>
      </c>
      <c r="G265" s="152">
        <f>E265*F265</f>
        <v>0</v>
      </c>
      <c r="H265" s="153">
        <v>0</v>
      </c>
      <c r="I265" s="153">
        <f>E265*H265</f>
        <v>0</v>
      </c>
      <c r="J265" s="153">
        <v>0</v>
      </c>
      <c r="K265" s="153">
        <f>E265*J265</f>
        <v>0</v>
      </c>
      <c r="Q265" s="146">
        <v>2</v>
      </c>
      <c r="AA265" s="122">
        <v>12</v>
      </c>
      <c r="AB265" s="122">
        <v>0</v>
      </c>
      <c r="AC265" s="122">
        <v>93</v>
      </c>
      <c r="BB265" s="122">
        <v>2</v>
      </c>
      <c r="BC265" s="122">
        <f>IF(BB265=1,G265,0)</f>
        <v>0</v>
      </c>
      <c r="BD265" s="122">
        <f>IF(BB265=2,G265,0)</f>
        <v>0</v>
      </c>
      <c r="BE265" s="122">
        <f>IF(BB265=3,G265,0)</f>
        <v>0</v>
      </c>
      <c r="BF265" s="122">
        <f>IF(BB265=4,G265,0)</f>
        <v>0</v>
      </c>
      <c r="BG265" s="122">
        <f>IF(BB265=5,G265,0)</f>
        <v>0</v>
      </c>
    </row>
    <row r="266" spans="1:59">
      <c r="A266" s="154"/>
      <c r="B266" s="155"/>
      <c r="C266" s="196" t="s">
        <v>426</v>
      </c>
      <c r="D266" s="197"/>
      <c r="E266" s="156">
        <v>17.5</v>
      </c>
      <c r="F266" s="157"/>
      <c r="G266" s="158"/>
      <c r="H266" s="159"/>
      <c r="I266" s="159"/>
      <c r="J266" s="159"/>
      <c r="K266" s="159"/>
      <c r="M266" s="122" t="s">
        <v>426</v>
      </c>
      <c r="O266" s="160"/>
      <c r="Q266" s="146"/>
    </row>
    <row r="267" spans="1:59">
      <c r="A267" s="154"/>
      <c r="B267" s="155"/>
      <c r="C267" s="196">
        <v>55</v>
      </c>
      <c r="D267" s="197"/>
      <c r="E267" s="156">
        <v>55</v>
      </c>
      <c r="F267" s="157"/>
      <c r="G267" s="158"/>
      <c r="H267" s="159"/>
      <c r="I267" s="159"/>
      <c r="J267" s="159"/>
      <c r="K267" s="159"/>
      <c r="M267" s="122">
        <v>55</v>
      </c>
      <c r="O267" s="160"/>
      <c r="Q267" s="146"/>
    </row>
    <row r="268" spans="1:59" ht="25.5">
      <c r="A268" s="147">
        <v>94</v>
      </c>
      <c r="B268" s="148" t="s">
        <v>427</v>
      </c>
      <c r="C268" s="149" t="s">
        <v>428</v>
      </c>
      <c r="D268" s="150" t="s">
        <v>77</v>
      </c>
      <c r="E268" s="151">
        <v>41.85</v>
      </c>
      <c r="F268" s="151">
        <v>0</v>
      </c>
      <c r="G268" s="152">
        <f>E268*F268</f>
        <v>0</v>
      </c>
      <c r="H268" s="153">
        <v>0.02</v>
      </c>
      <c r="I268" s="153">
        <f>E268*H268</f>
        <v>0.83700000000000008</v>
      </c>
      <c r="J268" s="153">
        <v>0</v>
      </c>
      <c r="K268" s="153">
        <f>E268*J268</f>
        <v>0</v>
      </c>
      <c r="Q268" s="146">
        <v>2</v>
      </c>
      <c r="AA268" s="122">
        <v>12</v>
      </c>
      <c r="AB268" s="122">
        <v>0</v>
      </c>
      <c r="AC268" s="122">
        <v>94</v>
      </c>
      <c r="BB268" s="122">
        <v>2</v>
      </c>
      <c r="BC268" s="122">
        <f>IF(BB268=1,G268,0)</f>
        <v>0</v>
      </c>
      <c r="BD268" s="122">
        <f>IF(BB268=2,G268,0)</f>
        <v>0</v>
      </c>
      <c r="BE268" s="122">
        <f>IF(BB268=3,G268,0)</f>
        <v>0</v>
      </c>
      <c r="BF268" s="122">
        <f>IF(BB268=4,G268,0)</f>
        <v>0</v>
      </c>
      <c r="BG268" s="122">
        <f>IF(BB268=5,G268,0)</f>
        <v>0</v>
      </c>
    </row>
    <row r="269" spans="1:59">
      <c r="A269" s="154"/>
      <c r="B269" s="155"/>
      <c r="C269" s="196" t="s">
        <v>429</v>
      </c>
      <c r="D269" s="197"/>
      <c r="E269" s="156">
        <v>41.85</v>
      </c>
      <c r="F269" s="157"/>
      <c r="G269" s="158"/>
      <c r="H269" s="159"/>
      <c r="I269" s="159"/>
      <c r="J269" s="159"/>
      <c r="K269" s="159"/>
      <c r="M269" s="122" t="s">
        <v>429</v>
      </c>
      <c r="O269" s="160"/>
      <c r="Q269" s="146"/>
    </row>
    <row r="270" spans="1:59">
      <c r="A270" s="147">
        <v>95</v>
      </c>
      <c r="B270" s="148" t="s">
        <v>430</v>
      </c>
      <c r="C270" s="149" t="s">
        <v>431</v>
      </c>
      <c r="D270" s="150" t="s">
        <v>124</v>
      </c>
      <c r="E270" s="151">
        <v>24.26</v>
      </c>
      <c r="F270" s="151">
        <v>0</v>
      </c>
      <c r="G270" s="152">
        <f>E270*F270</f>
        <v>0</v>
      </c>
      <c r="H270" s="153">
        <v>0</v>
      </c>
      <c r="I270" s="153">
        <f>E270*H270</f>
        <v>0</v>
      </c>
      <c r="J270" s="153">
        <v>0</v>
      </c>
      <c r="K270" s="153">
        <f>E270*J270</f>
        <v>0</v>
      </c>
      <c r="Q270" s="146">
        <v>2</v>
      </c>
      <c r="AA270" s="122">
        <v>12</v>
      </c>
      <c r="AB270" s="122">
        <v>0</v>
      </c>
      <c r="AC270" s="122">
        <v>95</v>
      </c>
      <c r="BB270" s="122">
        <v>2</v>
      </c>
      <c r="BC270" s="122">
        <f>IF(BB270=1,G270,0)</f>
        <v>0</v>
      </c>
      <c r="BD270" s="122">
        <f>IF(BB270=2,G270,0)</f>
        <v>0</v>
      </c>
      <c r="BE270" s="122">
        <f>IF(BB270=3,G270,0)</f>
        <v>0</v>
      </c>
      <c r="BF270" s="122">
        <f>IF(BB270=4,G270,0)</f>
        <v>0</v>
      </c>
      <c r="BG270" s="122">
        <f>IF(BB270=5,G270,0)</f>
        <v>0</v>
      </c>
    </row>
    <row r="271" spans="1:59">
      <c r="A271" s="161"/>
      <c r="B271" s="162" t="s">
        <v>71</v>
      </c>
      <c r="C271" s="163" t="str">
        <f>CONCATENATE(B249," ",C249)</f>
        <v>762 Konstrukce tesařské</v>
      </c>
      <c r="D271" s="161"/>
      <c r="E271" s="164"/>
      <c r="F271" s="164"/>
      <c r="G271" s="165">
        <f>SUM(G249:G270)</f>
        <v>0</v>
      </c>
      <c r="H271" s="166"/>
      <c r="I271" s="167">
        <f>SUM(I249:I270)</f>
        <v>24.262386000000003</v>
      </c>
      <c r="J271" s="166"/>
      <c r="K271" s="167">
        <f>SUM(K249:K270)</f>
        <v>0</v>
      </c>
      <c r="Q271" s="146">
        <v>4</v>
      </c>
      <c r="BC271" s="168">
        <f>SUM(BC249:BC270)</f>
        <v>0</v>
      </c>
      <c r="BD271" s="168">
        <f>SUM(BD249:BD270)</f>
        <v>0</v>
      </c>
      <c r="BE271" s="168">
        <f>SUM(BE249:BE270)</f>
        <v>0</v>
      </c>
      <c r="BF271" s="168">
        <f>SUM(BF249:BF270)</f>
        <v>0</v>
      </c>
      <c r="BG271" s="168">
        <f>SUM(BG249:BG270)</f>
        <v>0</v>
      </c>
    </row>
    <row r="272" spans="1:59">
      <c r="A272" s="139" t="s">
        <v>69</v>
      </c>
      <c r="B272" s="140" t="s">
        <v>432</v>
      </c>
      <c r="C272" s="141" t="s">
        <v>433</v>
      </c>
      <c r="D272" s="142"/>
      <c r="E272" s="143"/>
      <c r="F272" s="143"/>
      <c r="G272" s="144"/>
      <c r="H272" s="145"/>
      <c r="I272" s="145"/>
      <c r="J272" s="145"/>
      <c r="K272" s="145"/>
      <c r="Q272" s="146">
        <v>1</v>
      </c>
    </row>
    <row r="273" spans="1:59" ht="25.5">
      <c r="A273" s="147">
        <v>96</v>
      </c>
      <c r="B273" s="148" t="s">
        <v>434</v>
      </c>
      <c r="C273" s="149" t="s">
        <v>435</v>
      </c>
      <c r="D273" s="150" t="s">
        <v>77</v>
      </c>
      <c r="E273" s="151">
        <v>213.9</v>
      </c>
      <c r="F273" s="151">
        <v>0</v>
      </c>
      <c r="G273" s="152">
        <f>E273*F273</f>
        <v>0</v>
      </c>
      <c r="H273" s="153">
        <v>4.4099999999999999E-3</v>
      </c>
      <c r="I273" s="153">
        <f>E273*H273</f>
        <v>0.943299</v>
      </c>
      <c r="J273" s="153">
        <v>0</v>
      </c>
      <c r="K273" s="153">
        <f>E273*J273</f>
        <v>0</v>
      </c>
      <c r="Q273" s="146">
        <v>2</v>
      </c>
      <c r="AA273" s="122">
        <v>12</v>
      </c>
      <c r="AB273" s="122">
        <v>0</v>
      </c>
      <c r="AC273" s="122">
        <v>96</v>
      </c>
      <c r="BB273" s="122">
        <v>2</v>
      </c>
      <c r="BC273" s="122">
        <f>IF(BB273=1,G273,0)</f>
        <v>0</v>
      </c>
      <c r="BD273" s="122">
        <f>IF(BB273=2,G273,0)</f>
        <v>0</v>
      </c>
      <c r="BE273" s="122">
        <f>IF(BB273=3,G273,0)</f>
        <v>0</v>
      </c>
      <c r="BF273" s="122">
        <f>IF(BB273=4,G273,0)</f>
        <v>0</v>
      </c>
      <c r="BG273" s="122">
        <f>IF(BB273=5,G273,0)</f>
        <v>0</v>
      </c>
    </row>
    <row r="274" spans="1:59">
      <c r="A274" s="154"/>
      <c r="B274" s="155"/>
      <c r="C274" s="196" t="s">
        <v>436</v>
      </c>
      <c r="D274" s="197"/>
      <c r="E274" s="156">
        <v>213.9</v>
      </c>
      <c r="F274" s="157"/>
      <c r="G274" s="158"/>
      <c r="H274" s="159"/>
      <c r="I274" s="159"/>
      <c r="J274" s="159"/>
      <c r="K274" s="159"/>
      <c r="M274" s="122" t="s">
        <v>436</v>
      </c>
      <c r="O274" s="160"/>
      <c r="Q274" s="146"/>
    </row>
    <row r="275" spans="1:59" ht="25.5">
      <c r="A275" s="147">
        <v>97</v>
      </c>
      <c r="B275" s="148" t="s">
        <v>437</v>
      </c>
      <c r="C275" s="149" t="s">
        <v>438</v>
      </c>
      <c r="D275" s="150" t="s">
        <v>167</v>
      </c>
      <c r="E275" s="151">
        <v>35.15</v>
      </c>
      <c r="F275" s="151">
        <v>0</v>
      </c>
      <c r="G275" s="152">
        <f>E275*F275</f>
        <v>0</v>
      </c>
      <c r="H275" s="153">
        <v>1.0200000000000001E-3</v>
      </c>
      <c r="I275" s="153">
        <f>E275*H275</f>
        <v>3.5853000000000003E-2</v>
      </c>
      <c r="J275" s="153">
        <v>0</v>
      </c>
      <c r="K275" s="153">
        <f>E275*J275</f>
        <v>0</v>
      </c>
      <c r="Q275" s="146">
        <v>2</v>
      </c>
      <c r="AA275" s="122">
        <v>12</v>
      </c>
      <c r="AB275" s="122">
        <v>0</v>
      </c>
      <c r="AC275" s="122">
        <v>97</v>
      </c>
      <c r="BB275" s="122">
        <v>2</v>
      </c>
      <c r="BC275" s="122">
        <f>IF(BB275=1,G275,0)</f>
        <v>0</v>
      </c>
      <c r="BD275" s="122">
        <f>IF(BB275=2,G275,0)</f>
        <v>0</v>
      </c>
      <c r="BE275" s="122">
        <f>IF(BB275=3,G275,0)</f>
        <v>0</v>
      </c>
      <c r="BF275" s="122">
        <f>IF(BB275=4,G275,0)</f>
        <v>0</v>
      </c>
      <c r="BG275" s="122">
        <f>IF(BB275=5,G275,0)</f>
        <v>0</v>
      </c>
    </row>
    <row r="276" spans="1:59" ht="25.5">
      <c r="A276" s="147">
        <v>98</v>
      </c>
      <c r="B276" s="148" t="s">
        <v>439</v>
      </c>
      <c r="C276" s="149" t="s">
        <v>440</v>
      </c>
      <c r="D276" s="150" t="s">
        <v>167</v>
      </c>
      <c r="E276" s="151">
        <v>12.5</v>
      </c>
      <c r="F276" s="151">
        <v>0</v>
      </c>
      <c r="G276" s="152">
        <f>E276*F276</f>
        <v>0</v>
      </c>
      <c r="H276" s="153">
        <v>1.2800000000000001E-3</v>
      </c>
      <c r="I276" s="153">
        <f>E276*H276</f>
        <v>1.6E-2</v>
      </c>
      <c r="J276" s="153">
        <v>0</v>
      </c>
      <c r="K276" s="153">
        <f>E276*J276</f>
        <v>0</v>
      </c>
      <c r="Q276" s="146">
        <v>2</v>
      </c>
      <c r="AA276" s="122">
        <v>12</v>
      </c>
      <c r="AB276" s="122">
        <v>0</v>
      </c>
      <c r="AC276" s="122">
        <v>98</v>
      </c>
      <c r="BB276" s="122">
        <v>2</v>
      </c>
      <c r="BC276" s="122">
        <f>IF(BB276=1,G276,0)</f>
        <v>0</v>
      </c>
      <c r="BD276" s="122">
        <f>IF(BB276=2,G276,0)</f>
        <v>0</v>
      </c>
      <c r="BE276" s="122">
        <f>IF(BB276=3,G276,0)</f>
        <v>0</v>
      </c>
      <c r="BF276" s="122">
        <f>IF(BB276=4,G276,0)</f>
        <v>0</v>
      </c>
      <c r="BG276" s="122">
        <f>IF(BB276=5,G276,0)</f>
        <v>0</v>
      </c>
    </row>
    <row r="277" spans="1:59" ht="25.5">
      <c r="A277" s="147">
        <v>99</v>
      </c>
      <c r="B277" s="148" t="s">
        <v>441</v>
      </c>
      <c r="C277" s="149" t="s">
        <v>442</v>
      </c>
      <c r="D277" s="150" t="s">
        <v>129</v>
      </c>
      <c r="E277" s="151">
        <v>4</v>
      </c>
      <c r="F277" s="151">
        <v>0</v>
      </c>
      <c r="G277" s="152">
        <f>E277*F277</f>
        <v>0</v>
      </c>
      <c r="H277" s="153">
        <v>4.0000000000000002E-4</v>
      </c>
      <c r="I277" s="153">
        <f>E277*H277</f>
        <v>1.6000000000000001E-3</v>
      </c>
      <c r="J277" s="153">
        <v>0</v>
      </c>
      <c r="K277" s="153">
        <f>E277*J277</f>
        <v>0</v>
      </c>
      <c r="Q277" s="146">
        <v>2</v>
      </c>
      <c r="AA277" s="122">
        <v>12</v>
      </c>
      <c r="AB277" s="122">
        <v>0</v>
      </c>
      <c r="AC277" s="122">
        <v>99</v>
      </c>
      <c r="BB277" s="122">
        <v>2</v>
      </c>
      <c r="BC277" s="122">
        <f>IF(BB277=1,G277,0)</f>
        <v>0</v>
      </c>
      <c r="BD277" s="122">
        <f>IF(BB277=2,G277,0)</f>
        <v>0</v>
      </c>
      <c r="BE277" s="122">
        <f>IF(BB277=3,G277,0)</f>
        <v>0</v>
      </c>
      <c r="BF277" s="122">
        <f>IF(BB277=4,G277,0)</f>
        <v>0</v>
      </c>
      <c r="BG277" s="122">
        <f>IF(BB277=5,G277,0)</f>
        <v>0</v>
      </c>
    </row>
    <row r="278" spans="1:59" ht="25.5">
      <c r="A278" s="147">
        <v>100</v>
      </c>
      <c r="B278" s="148" t="s">
        <v>443</v>
      </c>
      <c r="C278" s="149" t="s">
        <v>444</v>
      </c>
      <c r="D278" s="150" t="s">
        <v>167</v>
      </c>
      <c r="E278" s="151">
        <v>71</v>
      </c>
      <c r="F278" s="151">
        <v>0</v>
      </c>
      <c r="G278" s="152">
        <f>E278*F278</f>
        <v>0</v>
      </c>
      <c r="H278" s="153">
        <v>2.2499999999999998E-3</v>
      </c>
      <c r="I278" s="153">
        <f>E278*H278</f>
        <v>0.15974999999999998</v>
      </c>
      <c r="J278" s="153">
        <v>0</v>
      </c>
      <c r="K278" s="153">
        <f>E278*J278</f>
        <v>0</v>
      </c>
      <c r="Q278" s="146">
        <v>2</v>
      </c>
      <c r="AA278" s="122">
        <v>12</v>
      </c>
      <c r="AB278" s="122">
        <v>0</v>
      </c>
      <c r="AC278" s="122">
        <v>100</v>
      </c>
      <c r="BB278" s="122">
        <v>2</v>
      </c>
      <c r="BC278" s="122">
        <f>IF(BB278=1,G278,0)</f>
        <v>0</v>
      </c>
      <c r="BD278" s="122">
        <f>IF(BB278=2,G278,0)</f>
        <v>0</v>
      </c>
      <c r="BE278" s="122">
        <f>IF(BB278=3,G278,0)</f>
        <v>0</v>
      </c>
      <c r="BF278" s="122">
        <f>IF(BB278=4,G278,0)</f>
        <v>0</v>
      </c>
      <c r="BG278" s="122">
        <f>IF(BB278=5,G278,0)</f>
        <v>0</v>
      </c>
    </row>
    <row r="279" spans="1:59">
      <c r="A279" s="154"/>
      <c r="B279" s="155"/>
      <c r="C279" s="196" t="s">
        <v>445</v>
      </c>
      <c r="D279" s="197"/>
      <c r="E279" s="156">
        <v>71</v>
      </c>
      <c r="F279" s="157"/>
      <c r="G279" s="158"/>
      <c r="H279" s="159"/>
      <c r="I279" s="159"/>
      <c r="J279" s="159"/>
      <c r="K279" s="159"/>
      <c r="M279" s="122" t="s">
        <v>445</v>
      </c>
      <c r="O279" s="160"/>
      <c r="Q279" s="146"/>
    </row>
    <row r="280" spans="1:59" ht="25.5">
      <c r="A280" s="147">
        <v>101</v>
      </c>
      <c r="B280" s="148" t="s">
        <v>446</v>
      </c>
      <c r="C280" s="149" t="s">
        <v>447</v>
      </c>
      <c r="D280" s="150" t="s">
        <v>167</v>
      </c>
      <c r="E280" s="151">
        <v>26</v>
      </c>
      <c r="F280" s="151">
        <v>0</v>
      </c>
      <c r="G280" s="152">
        <f>E280*F280</f>
        <v>0</v>
      </c>
      <c r="H280" s="153">
        <v>3.1199999999999999E-3</v>
      </c>
      <c r="I280" s="153">
        <f>E280*H280</f>
        <v>8.1119999999999998E-2</v>
      </c>
      <c r="J280" s="153">
        <v>0</v>
      </c>
      <c r="K280" s="153">
        <f>E280*J280</f>
        <v>0</v>
      </c>
      <c r="Q280" s="146">
        <v>2</v>
      </c>
      <c r="AA280" s="122">
        <v>12</v>
      </c>
      <c r="AB280" s="122">
        <v>0</v>
      </c>
      <c r="AC280" s="122">
        <v>101</v>
      </c>
      <c r="BB280" s="122">
        <v>2</v>
      </c>
      <c r="BC280" s="122">
        <f>IF(BB280=1,G280,0)</f>
        <v>0</v>
      </c>
      <c r="BD280" s="122">
        <f>IF(BB280=2,G280,0)</f>
        <v>0</v>
      </c>
      <c r="BE280" s="122">
        <f>IF(BB280=3,G280,0)</f>
        <v>0</v>
      </c>
      <c r="BF280" s="122">
        <f>IF(BB280=4,G280,0)</f>
        <v>0</v>
      </c>
      <c r="BG280" s="122">
        <f>IF(BB280=5,G280,0)</f>
        <v>0</v>
      </c>
    </row>
    <row r="281" spans="1:59">
      <c r="A281" s="154"/>
      <c r="B281" s="155"/>
      <c r="C281" s="196" t="s">
        <v>448</v>
      </c>
      <c r="D281" s="197"/>
      <c r="E281" s="156">
        <v>26</v>
      </c>
      <c r="F281" s="157"/>
      <c r="G281" s="158"/>
      <c r="H281" s="159"/>
      <c r="I281" s="159"/>
      <c r="J281" s="159"/>
      <c r="K281" s="159"/>
      <c r="M281" s="122" t="s">
        <v>448</v>
      </c>
      <c r="O281" s="160"/>
      <c r="Q281" s="146"/>
    </row>
    <row r="282" spans="1:59" ht="25.5">
      <c r="A282" s="147">
        <v>102</v>
      </c>
      <c r="B282" s="148" t="s">
        <v>449</v>
      </c>
      <c r="C282" s="149" t="s">
        <v>450</v>
      </c>
      <c r="D282" s="150" t="s">
        <v>167</v>
      </c>
      <c r="E282" s="151">
        <v>27.5</v>
      </c>
      <c r="F282" s="151">
        <v>0</v>
      </c>
      <c r="G282" s="152">
        <f>E282*F282</f>
        <v>0</v>
      </c>
      <c r="H282" s="153">
        <v>5.0000000000000001E-3</v>
      </c>
      <c r="I282" s="153">
        <f>E282*H282</f>
        <v>0.13750000000000001</v>
      </c>
      <c r="J282" s="153">
        <v>0</v>
      </c>
      <c r="K282" s="153">
        <f>E282*J282</f>
        <v>0</v>
      </c>
      <c r="Q282" s="146">
        <v>2</v>
      </c>
      <c r="AA282" s="122">
        <v>12</v>
      </c>
      <c r="AB282" s="122">
        <v>0</v>
      </c>
      <c r="AC282" s="122">
        <v>102</v>
      </c>
      <c r="BB282" s="122">
        <v>2</v>
      </c>
      <c r="BC282" s="122">
        <f>IF(BB282=1,G282,0)</f>
        <v>0</v>
      </c>
      <c r="BD282" s="122">
        <f>IF(BB282=2,G282,0)</f>
        <v>0</v>
      </c>
      <c r="BE282" s="122">
        <f>IF(BB282=3,G282,0)</f>
        <v>0</v>
      </c>
      <c r="BF282" s="122">
        <f>IF(BB282=4,G282,0)</f>
        <v>0</v>
      </c>
      <c r="BG282" s="122">
        <f>IF(BB282=5,G282,0)</f>
        <v>0</v>
      </c>
    </row>
    <row r="283" spans="1:59">
      <c r="A283" s="154"/>
      <c r="B283" s="155"/>
      <c r="C283" s="196" t="s">
        <v>451</v>
      </c>
      <c r="D283" s="197"/>
      <c r="E283" s="156">
        <v>27.5</v>
      </c>
      <c r="F283" s="157"/>
      <c r="G283" s="158"/>
      <c r="H283" s="159"/>
      <c r="I283" s="159"/>
      <c r="J283" s="159"/>
      <c r="K283" s="159"/>
      <c r="M283" s="122" t="s">
        <v>451</v>
      </c>
      <c r="O283" s="160"/>
      <c r="Q283" s="146"/>
    </row>
    <row r="284" spans="1:59" ht="25.5">
      <c r="A284" s="147">
        <v>103</v>
      </c>
      <c r="B284" s="148" t="s">
        <v>452</v>
      </c>
      <c r="C284" s="149" t="s">
        <v>453</v>
      </c>
      <c r="D284" s="150" t="s">
        <v>167</v>
      </c>
      <c r="E284" s="151">
        <v>26</v>
      </c>
      <c r="F284" s="151">
        <v>0</v>
      </c>
      <c r="G284" s="152">
        <f>E284*F284</f>
        <v>0</v>
      </c>
      <c r="H284" s="153">
        <v>5.0000000000000001E-3</v>
      </c>
      <c r="I284" s="153">
        <f>E284*H284</f>
        <v>0.13</v>
      </c>
      <c r="J284" s="153">
        <v>0</v>
      </c>
      <c r="K284" s="153">
        <f>E284*J284</f>
        <v>0</v>
      </c>
      <c r="Q284" s="146">
        <v>2</v>
      </c>
      <c r="AA284" s="122">
        <v>12</v>
      </c>
      <c r="AB284" s="122">
        <v>0</v>
      </c>
      <c r="AC284" s="122">
        <v>103</v>
      </c>
      <c r="BB284" s="122">
        <v>2</v>
      </c>
      <c r="BC284" s="122">
        <f>IF(BB284=1,G284,0)</f>
        <v>0</v>
      </c>
      <c r="BD284" s="122">
        <f>IF(BB284=2,G284,0)</f>
        <v>0</v>
      </c>
      <c r="BE284" s="122">
        <f>IF(BB284=3,G284,0)</f>
        <v>0</v>
      </c>
      <c r="BF284" s="122">
        <f>IF(BB284=4,G284,0)</f>
        <v>0</v>
      </c>
      <c r="BG284" s="122">
        <f>IF(BB284=5,G284,0)</f>
        <v>0</v>
      </c>
    </row>
    <row r="285" spans="1:59">
      <c r="A285" s="147">
        <v>104</v>
      </c>
      <c r="B285" s="148" t="s">
        <v>454</v>
      </c>
      <c r="C285" s="149" t="s">
        <v>455</v>
      </c>
      <c r="D285" s="150" t="s">
        <v>124</v>
      </c>
      <c r="E285" s="151">
        <v>1.51</v>
      </c>
      <c r="F285" s="151">
        <v>0</v>
      </c>
      <c r="G285" s="152">
        <f>E285*F285</f>
        <v>0</v>
      </c>
      <c r="H285" s="153">
        <v>0</v>
      </c>
      <c r="I285" s="153">
        <f>E285*H285</f>
        <v>0</v>
      </c>
      <c r="J285" s="153">
        <v>0</v>
      </c>
      <c r="K285" s="153">
        <f>E285*J285</f>
        <v>0</v>
      </c>
      <c r="Q285" s="146">
        <v>2</v>
      </c>
      <c r="AA285" s="122">
        <v>12</v>
      </c>
      <c r="AB285" s="122">
        <v>0</v>
      </c>
      <c r="AC285" s="122">
        <v>104</v>
      </c>
      <c r="BB285" s="122">
        <v>2</v>
      </c>
      <c r="BC285" s="122">
        <f>IF(BB285=1,G285,0)</f>
        <v>0</v>
      </c>
      <c r="BD285" s="122">
        <f>IF(BB285=2,G285,0)</f>
        <v>0</v>
      </c>
      <c r="BE285" s="122">
        <f>IF(BB285=3,G285,0)</f>
        <v>0</v>
      </c>
      <c r="BF285" s="122">
        <f>IF(BB285=4,G285,0)</f>
        <v>0</v>
      </c>
      <c r="BG285" s="122">
        <f>IF(BB285=5,G285,0)</f>
        <v>0</v>
      </c>
    </row>
    <row r="286" spans="1:59">
      <c r="A286" s="161"/>
      <c r="B286" s="162" t="s">
        <v>71</v>
      </c>
      <c r="C286" s="163" t="str">
        <f>CONCATENATE(B272," ",C272)</f>
        <v>764 Konstrukce klempířské</v>
      </c>
      <c r="D286" s="161"/>
      <c r="E286" s="164"/>
      <c r="F286" s="164"/>
      <c r="G286" s="165">
        <f>SUM(G272:G285)</f>
        <v>0</v>
      </c>
      <c r="H286" s="166"/>
      <c r="I286" s="167">
        <f>SUM(I272:I285)</f>
        <v>1.5051220000000001</v>
      </c>
      <c r="J286" s="166"/>
      <c r="K286" s="167">
        <f>SUM(K272:K285)</f>
        <v>0</v>
      </c>
      <c r="Q286" s="146">
        <v>4</v>
      </c>
      <c r="BC286" s="168">
        <f>SUM(BC272:BC285)</f>
        <v>0</v>
      </c>
      <c r="BD286" s="168">
        <f>SUM(BD272:BD285)</f>
        <v>0</v>
      </c>
      <c r="BE286" s="168">
        <f>SUM(BE272:BE285)</f>
        <v>0</v>
      </c>
      <c r="BF286" s="168">
        <f>SUM(BF272:BF285)</f>
        <v>0</v>
      </c>
      <c r="BG286" s="168">
        <f>SUM(BG272:BG285)</f>
        <v>0</v>
      </c>
    </row>
    <row r="287" spans="1:59">
      <c r="A287" s="139" t="s">
        <v>69</v>
      </c>
      <c r="B287" s="140" t="s">
        <v>456</v>
      </c>
      <c r="C287" s="141" t="s">
        <v>457</v>
      </c>
      <c r="D287" s="142"/>
      <c r="E287" s="143"/>
      <c r="F287" s="143"/>
      <c r="G287" s="144"/>
      <c r="H287" s="145"/>
      <c r="I287" s="145"/>
      <c r="J287" s="145"/>
      <c r="K287" s="145"/>
      <c r="Q287" s="146">
        <v>1</v>
      </c>
    </row>
    <row r="288" spans="1:59">
      <c r="A288" s="147">
        <v>105</v>
      </c>
      <c r="B288" s="148" t="s">
        <v>458</v>
      </c>
      <c r="C288" s="149" t="s">
        <v>459</v>
      </c>
      <c r="D288" s="150" t="s">
        <v>77</v>
      </c>
      <c r="E288" s="151">
        <v>416.1</v>
      </c>
      <c r="F288" s="151">
        <v>0</v>
      </c>
      <c r="G288" s="152">
        <f>E288*F288</f>
        <v>0</v>
      </c>
      <c r="H288" s="153">
        <v>0</v>
      </c>
      <c r="I288" s="153">
        <f>E288*H288</f>
        <v>0</v>
      </c>
      <c r="J288" s="153">
        <v>0</v>
      </c>
      <c r="K288" s="153">
        <f>E288*J288</f>
        <v>0</v>
      </c>
      <c r="Q288" s="146">
        <v>2</v>
      </c>
      <c r="AA288" s="122">
        <v>12</v>
      </c>
      <c r="AB288" s="122">
        <v>0</v>
      </c>
      <c r="AC288" s="122">
        <v>105</v>
      </c>
      <c r="BB288" s="122">
        <v>2</v>
      </c>
      <c r="BC288" s="122">
        <f>IF(BB288=1,G288,0)</f>
        <v>0</v>
      </c>
      <c r="BD288" s="122">
        <f>IF(BB288=2,G288,0)</f>
        <v>0</v>
      </c>
      <c r="BE288" s="122">
        <f>IF(BB288=3,G288,0)</f>
        <v>0</v>
      </c>
      <c r="BF288" s="122">
        <f>IF(BB288=4,G288,0)</f>
        <v>0</v>
      </c>
      <c r="BG288" s="122">
        <f>IF(BB288=5,G288,0)</f>
        <v>0</v>
      </c>
    </row>
    <row r="289" spans="1:59">
      <c r="A289" s="154"/>
      <c r="B289" s="155"/>
      <c r="C289" s="196" t="s">
        <v>460</v>
      </c>
      <c r="D289" s="197"/>
      <c r="E289" s="156">
        <v>267.5</v>
      </c>
      <c r="F289" s="157"/>
      <c r="G289" s="158"/>
      <c r="H289" s="159"/>
      <c r="I289" s="159"/>
      <c r="J289" s="159"/>
      <c r="K289" s="159"/>
      <c r="M289" s="122" t="s">
        <v>460</v>
      </c>
      <c r="O289" s="160"/>
      <c r="Q289" s="146"/>
    </row>
    <row r="290" spans="1:59">
      <c r="A290" s="154"/>
      <c r="B290" s="155"/>
      <c r="C290" s="196" t="s">
        <v>461</v>
      </c>
      <c r="D290" s="197"/>
      <c r="E290" s="156">
        <v>148.6</v>
      </c>
      <c r="F290" s="157"/>
      <c r="G290" s="158"/>
      <c r="H290" s="159"/>
      <c r="I290" s="159"/>
      <c r="J290" s="159"/>
      <c r="K290" s="159"/>
      <c r="M290" s="122" t="s">
        <v>461</v>
      </c>
      <c r="O290" s="160"/>
      <c r="Q290" s="146"/>
    </row>
    <row r="291" spans="1:59">
      <c r="A291" s="147">
        <v>106</v>
      </c>
      <c r="B291" s="148" t="s">
        <v>462</v>
      </c>
      <c r="C291" s="149" t="s">
        <v>463</v>
      </c>
      <c r="D291" s="150" t="s">
        <v>77</v>
      </c>
      <c r="E291" s="151">
        <v>478.51499999999999</v>
      </c>
      <c r="F291" s="151">
        <v>0</v>
      </c>
      <c r="G291" s="152">
        <f>E291*F291</f>
        <v>0</v>
      </c>
      <c r="H291" s="153">
        <v>2.15E-3</v>
      </c>
      <c r="I291" s="153">
        <f>E291*H291</f>
        <v>1.0288072500000001</v>
      </c>
      <c r="J291" s="153">
        <v>0</v>
      </c>
      <c r="K291" s="153">
        <f>E291*J291</f>
        <v>0</v>
      </c>
      <c r="Q291" s="146">
        <v>2</v>
      </c>
      <c r="AA291" s="122">
        <v>12</v>
      </c>
      <c r="AB291" s="122">
        <v>0</v>
      </c>
      <c r="AC291" s="122">
        <v>106</v>
      </c>
      <c r="BB291" s="122">
        <v>2</v>
      </c>
      <c r="BC291" s="122">
        <f>IF(BB291=1,G291,0)</f>
        <v>0</v>
      </c>
      <c r="BD291" s="122">
        <f>IF(BB291=2,G291,0)</f>
        <v>0</v>
      </c>
      <c r="BE291" s="122">
        <f>IF(BB291=3,G291,0)</f>
        <v>0</v>
      </c>
      <c r="BF291" s="122">
        <f>IF(BB291=4,G291,0)</f>
        <v>0</v>
      </c>
      <c r="BG291" s="122">
        <f>IF(BB291=5,G291,0)</f>
        <v>0</v>
      </c>
    </row>
    <row r="292" spans="1:59">
      <c r="A292" s="154"/>
      <c r="B292" s="155"/>
      <c r="C292" s="196" t="s">
        <v>464</v>
      </c>
      <c r="D292" s="197"/>
      <c r="E292" s="156">
        <v>478.51499999999999</v>
      </c>
      <c r="F292" s="157"/>
      <c r="G292" s="158"/>
      <c r="H292" s="159"/>
      <c r="I292" s="159"/>
      <c r="J292" s="159"/>
      <c r="K292" s="159"/>
      <c r="M292" s="122" t="s">
        <v>464</v>
      </c>
      <c r="O292" s="160"/>
      <c r="Q292" s="146"/>
    </row>
    <row r="293" spans="1:59" ht="25.5">
      <c r="A293" s="147">
        <v>107</v>
      </c>
      <c r="B293" s="148" t="s">
        <v>465</v>
      </c>
      <c r="C293" s="149" t="s">
        <v>466</v>
      </c>
      <c r="D293" s="150" t="s">
        <v>77</v>
      </c>
      <c r="E293" s="151">
        <v>267</v>
      </c>
      <c r="F293" s="151">
        <v>0</v>
      </c>
      <c r="G293" s="152">
        <f>E293*F293</f>
        <v>0</v>
      </c>
      <c r="H293" s="153">
        <v>4.3119999999999999E-2</v>
      </c>
      <c r="I293" s="153">
        <f>E293*H293</f>
        <v>11.51304</v>
      </c>
      <c r="J293" s="153">
        <v>0</v>
      </c>
      <c r="K293" s="153">
        <f>E293*J293</f>
        <v>0</v>
      </c>
      <c r="Q293" s="146">
        <v>2</v>
      </c>
      <c r="AA293" s="122">
        <v>12</v>
      </c>
      <c r="AB293" s="122">
        <v>0</v>
      </c>
      <c r="AC293" s="122">
        <v>107</v>
      </c>
      <c r="BB293" s="122">
        <v>2</v>
      </c>
      <c r="BC293" s="122">
        <f>IF(BB293=1,G293,0)</f>
        <v>0</v>
      </c>
      <c r="BD293" s="122">
        <f>IF(BB293=2,G293,0)</f>
        <v>0</v>
      </c>
      <c r="BE293" s="122">
        <f>IF(BB293=3,G293,0)</f>
        <v>0</v>
      </c>
      <c r="BF293" s="122">
        <f>IF(BB293=4,G293,0)</f>
        <v>0</v>
      </c>
      <c r="BG293" s="122">
        <f>IF(BB293=5,G293,0)</f>
        <v>0</v>
      </c>
    </row>
    <row r="294" spans="1:59">
      <c r="A294" s="154"/>
      <c r="B294" s="155"/>
      <c r="C294" s="196" t="s">
        <v>467</v>
      </c>
      <c r="D294" s="197"/>
      <c r="E294" s="156">
        <v>267</v>
      </c>
      <c r="F294" s="157"/>
      <c r="G294" s="158"/>
      <c r="H294" s="159"/>
      <c r="I294" s="159"/>
      <c r="J294" s="159"/>
      <c r="K294" s="159"/>
      <c r="M294" s="122" t="s">
        <v>467</v>
      </c>
      <c r="O294" s="160"/>
      <c r="Q294" s="146"/>
    </row>
    <row r="295" spans="1:59" ht="25.5">
      <c r="A295" s="147">
        <v>108</v>
      </c>
      <c r="B295" s="148" t="s">
        <v>468</v>
      </c>
      <c r="C295" s="149" t="s">
        <v>469</v>
      </c>
      <c r="D295" s="150" t="s">
        <v>167</v>
      </c>
      <c r="E295" s="151">
        <v>35.5</v>
      </c>
      <c r="F295" s="151">
        <v>0</v>
      </c>
      <c r="G295" s="152">
        <f>E295*F295</f>
        <v>0</v>
      </c>
      <c r="H295" s="153">
        <v>8.8599999999999998E-3</v>
      </c>
      <c r="I295" s="153">
        <f>E295*H295</f>
        <v>0.31452999999999998</v>
      </c>
      <c r="J295" s="153">
        <v>0</v>
      </c>
      <c r="K295" s="153">
        <f>E295*J295</f>
        <v>0</v>
      </c>
      <c r="Q295" s="146">
        <v>2</v>
      </c>
      <c r="AA295" s="122">
        <v>12</v>
      </c>
      <c r="AB295" s="122">
        <v>0</v>
      </c>
      <c r="AC295" s="122">
        <v>108</v>
      </c>
      <c r="BB295" s="122">
        <v>2</v>
      </c>
      <c r="BC295" s="122">
        <f>IF(BB295=1,G295,0)</f>
        <v>0</v>
      </c>
      <c r="BD295" s="122">
        <f>IF(BB295=2,G295,0)</f>
        <v>0</v>
      </c>
      <c r="BE295" s="122">
        <f>IF(BB295=3,G295,0)</f>
        <v>0</v>
      </c>
      <c r="BF295" s="122">
        <f>IF(BB295=4,G295,0)</f>
        <v>0</v>
      </c>
      <c r="BG295" s="122">
        <f>IF(BB295=5,G295,0)</f>
        <v>0</v>
      </c>
    </row>
    <row r="296" spans="1:59" ht="25.5">
      <c r="A296" s="147">
        <v>109</v>
      </c>
      <c r="B296" s="148" t="s">
        <v>470</v>
      </c>
      <c r="C296" s="149" t="s">
        <v>471</v>
      </c>
      <c r="D296" s="150" t="s">
        <v>167</v>
      </c>
      <c r="E296" s="151">
        <v>7.5</v>
      </c>
      <c r="F296" s="151">
        <v>0</v>
      </c>
      <c r="G296" s="152">
        <f>E296*F296</f>
        <v>0</v>
      </c>
      <c r="H296" s="153">
        <v>1.157E-2</v>
      </c>
      <c r="I296" s="153">
        <f>E296*H296</f>
        <v>8.6775000000000005E-2</v>
      </c>
      <c r="J296" s="153">
        <v>0</v>
      </c>
      <c r="K296" s="153">
        <f>E296*J296</f>
        <v>0</v>
      </c>
      <c r="Q296" s="146">
        <v>2</v>
      </c>
      <c r="AA296" s="122">
        <v>12</v>
      </c>
      <c r="AB296" s="122">
        <v>0</v>
      </c>
      <c r="AC296" s="122">
        <v>109</v>
      </c>
      <c r="BB296" s="122">
        <v>2</v>
      </c>
      <c r="BC296" s="122">
        <f>IF(BB296=1,G296,0)</f>
        <v>0</v>
      </c>
      <c r="BD296" s="122">
        <f>IF(BB296=2,G296,0)</f>
        <v>0</v>
      </c>
      <c r="BE296" s="122">
        <f>IF(BB296=3,G296,0)</f>
        <v>0</v>
      </c>
      <c r="BF296" s="122">
        <f>IF(BB296=4,G296,0)</f>
        <v>0</v>
      </c>
      <c r="BG296" s="122">
        <f>IF(BB296=5,G296,0)</f>
        <v>0</v>
      </c>
    </row>
    <row r="297" spans="1:59" ht="25.5">
      <c r="A297" s="147">
        <v>110</v>
      </c>
      <c r="B297" s="148" t="s">
        <v>472</v>
      </c>
      <c r="C297" s="149" t="s">
        <v>473</v>
      </c>
      <c r="D297" s="150" t="s">
        <v>129</v>
      </c>
      <c r="E297" s="151">
        <v>7</v>
      </c>
      <c r="F297" s="151">
        <v>0</v>
      </c>
      <c r="G297" s="152">
        <f>E297*F297</f>
        <v>0</v>
      </c>
      <c r="H297" s="153">
        <v>9.2599999999999991E-3</v>
      </c>
      <c r="I297" s="153">
        <f>E297*H297</f>
        <v>6.4819999999999989E-2</v>
      </c>
      <c r="J297" s="153">
        <v>0</v>
      </c>
      <c r="K297" s="153">
        <f>E297*J297</f>
        <v>0</v>
      </c>
      <c r="Q297" s="146">
        <v>2</v>
      </c>
      <c r="AA297" s="122">
        <v>12</v>
      </c>
      <c r="AB297" s="122">
        <v>0</v>
      </c>
      <c r="AC297" s="122">
        <v>110</v>
      </c>
      <c r="BB297" s="122">
        <v>2</v>
      </c>
      <c r="BC297" s="122">
        <f>IF(BB297=1,G297,0)</f>
        <v>0</v>
      </c>
      <c r="BD297" s="122">
        <f>IF(BB297=2,G297,0)</f>
        <v>0</v>
      </c>
      <c r="BE297" s="122">
        <f>IF(BB297=3,G297,0)</f>
        <v>0</v>
      </c>
      <c r="BF297" s="122">
        <f>IF(BB297=4,G297,0)</f>
        <v>0</v>
      </c>
      <c r="BG297" s="122">
        <f>IF(BB297=5,G297,0)</f>
        <v>0</v>
      </c>
    </row>
    <row r="298" spans="1:59">
      <c r="A298" s="147">
        <v>111</v>
      </c>
      <c r="B298" s="148" t="s">
        <v>474</v>
      </c>
      <c r="C298" s="149" t="s">
        <v>475</v>
      </c>
      <c r="D298" s="150" t="s">
        <v>167</v>
      </c>
      <c r="E298" s="151">
        <v>71</v>
      </c>
      <c r="F298" s="151">
        <v>0</v>
      </c>
      <c r="G298" s="152">
        <f>E298*F298</f>
        <v>0</v>
      </c>
      <c r="H298" s="153">
        <v>5.1000000000000004E-4</v>
      </c>
      <c r="I298" s="153">
        <f>E298*H298</f>
        <v>3.6210000000000006E-2</v>
      </c>
      <c r="J298" s="153">
        <v>0</v>
      </c>
      <c r="K298" s="153">
        <f>E298*J298</f>
        <v>0</v>
      </c>
      <c r="Q298" s="146">
        <v>2</v>
      </c>
      <c r="AA298" s="122">
        <v>12</v>
      </c>
      <c r="AB298" s="122">
        <v>0</v>
      </c>
      <c r="AC298" s="122">
        <v>111</v>
      </c>
      <c r="BB298" s="122">
        <v>2</v>
      </c>
      <c r="BC298" s="122">
        <f>IF(BB298=1,G298,0)</f>
        <v>0</v>
      </c>
      <c r="BD298" s="122">
        <f>IF(BB298=2,G298,0)</f>
        <v>0</v>
      </c>
      <c r="BE298" s="122">
        <f>IF(BB298=3,G298,0)</f>
        <v>0</v>
      </c>
      <c r="BF298" s="122">
        <f>IF(BB298=4,G298,0)</f>
        <v>0</v>
      </c>
      <c r="BG298" s="122">
        <f>IF(BB298=5,G298,0)</f>
        <v>0</v>
      </c>
    </row>
    <row r="299" spans="1:59">
      <c r="A299" s="154"/>
      <c r="B299" s="155"/>
      <c r="C299" s="196" t="s">
        <v>476</v>
      </c>
      <c r="D299" s="197"/>
      <c r="E299" s="156">
        <v>71</v>
      </c>
      <c r="F299" s="157"/>
      <c r="G299" s="158"/>
      <c r="H299" s="159"/>
      <c r="I299" s="159"/>
      <c r="J299" s="159"/>
      <c r="K299" s="159"/>
      <c r="M299" s="122" t="s">
        <v>476</v>
      </c>
      <c r="O299" s="160"/>
      <c r="Q299" s="146"/>
    </row>
    <row r="300" spans="1:59">
      <c r="A300" s="147">
        <v>112</v>
      </c>
      <c r="B300" s="148" t="s">
        <v>477</v>
      </c>
      <c r="C300" s="149" t="s">
        <v>478</v>
      </c>
      <c r="D300" s="150" t="s">
        <v>124</v>
      </c>
      <c r="E300" s="151">
        <v>13.04</v>
      </c>
      <c r="F300" s="151">
        <v>0</v>
      </c>
      <c r="G300" s="152">
        <f>E300*F300</f>
        <v>0</v>
      </c>
      <c r="H300" s="153">
        <v>0</v>
      </c>
      <c r="I300" s="153">
        <f>E300*H300</f>
        <v>0</v>
      </c>
      <c r="J300" s="153">
        <v>0</v>
      </c>
      <c r="K300" s="153">
        <f>E300*J300</f>
        <v>0</v>
      </c>
      <c r="Q300" s="146">
        <v>2</v>
      </c>
      <c r="AA300" s="122">
        <v>12</v>
      </c>
      <c r="AB300" s="122">
        <v>0</v>
      </c>
      <c r="AC300" s="122">
        <v>112</v>
      </c>
      <c r="BB300" s="122">
        <v>2</v>
      </c>
      <c r="BC300" s="122">
        <f>IF(BB300=1,G300,0)</f>
        <v>0</v>
      </c>
      <c r="BD300" s="122">
        <f>IF(BB300=2,G300,0)</f>
        <v>0</v>
      </c>
      <c r="BE300" s="122">
        <f>IF(BB300=3,G300,0)</f>
        <v>0</v>
      </c>
      <c r="BF300" s="122">
        <f>IF(BB300=4,G300,0)</f>
        <v>0</v>
      </c>
      <c r="BG300" s="122">
        <f>IF(BB300=5,G300,0)</f>
        <v>0</v>
      </c>
    </row>
    <row r="301" spans="1:59">
      <c r="A301" s="161"/>
      <c r="B301" s="162" t="s">
        <v>71</v>
      </c>
      <c r="C301" s="163" t="str">
        <f>CONCATENATE(B287," ",C287)</f>
        <v>765 Krytiny tvrdé</v>
      </c>
      <c r="D301" s="161"/>
      <c r="E301" s="164"/>
      <c r="F301" s="164"/>
      <c r="G301" s="165">
        <f>SUM(G287:G300)</f>
        <v>0</v>
      </c>
      <c r="H301" s="166"/>
      <c r="I301" s="167">
        <f>SUM(I287:I300)</f>
        <v>13.044182249999999</v>
      </c>
      <c r="J301" s="166"/>
      <c r="K301" s="167">
        <f>SUM(K287:K300)</f>
        <v>0</v>
      </c>
      <c r="Q301" s="146">
        <v>4</v>
      </c>
      <c r="BC301" s="168">
        <f>SUM(BC287:BC300)</f>
        <v>0</v>
      </c>
      <c r="BD301" s="168">
        <f>SUM(BD287:BD300)</f>
        <v>0</v>
      </c>
      <c r="BE301" s="168">
        <f>SUM(BE287:BE300)</f>
        <v>0</v>
      </c>
      <c r="BF301" s="168">
        <f>SUM(BF287:BF300)</f>
        <v>0</v>
      </c>
      <c r="BG301" s="168">
        <f>SUM(BG287:BG300)</f>
        <v>0</v>
      </c>
    </row>
    <row r="302" spans="1:59">
      <c r="A302" s="139" t="s">
        <v>69</v>
      </c>
      <c r="B302" s="140" t="s">
        <v>479</v>
      </c>
      <c r="C302" s="141" t="s">
        <v>480</v>
      </c>
      <c r="D302" s="142"/>
      <c r="E302" s="143"/>
      <c r="F302" s="143"/>
      <c r="G302" s="144"/>
      <c r="H302" s="145"/>
      <c r="I302" s="145"/>
      <c r="J302" s="145"/>
      <c r="K302" s="145"/>
      <c r="Q302" s="146">
        <v>1</v>
      </c>
    </row>
    <row r="303" spans="1:59" ht="25.5">
      <c r="A303" s="147">
        <v>113</v>
      </c>
      <c r="B303" s="148" t="s">
        <v>481</v>
      </c>
      <c r="C303" s="149" t="s">
        <v>482</v>
      </c>
      <c r="D303" s="150" t="s">
        <v>129</v>
      </c>
      <c r="E303" s="151">
        <v>1</v>
      </c>
      <c r="F303" s="151">
        <v>0</v>
      </c>
      <c r="G303" s="152">
        <f t="shared" ref="G303:G320" si="0">E303*F303</f>
        <v>0</v>
      </c>
      <c r="H303" s="153">
        <v>0.06</v>
      </c>
      <c r="I303" s="153">
        <f t="shared" ref="I303:I320" si="1">E303*H303</f>
        <v>0.06</v>
      </c>
      <c r="J303" s="153">
        <v>0</v>
      </c>
      <c r="K303" s="153">
        <f t="shared" ref="K303:K320" si="2">E303*J303</f>
        <v>0</v>
      </c>
      <c r="Q303" s="146">
        <v>2</v>
      </c>
      <c r="AA303" s="122">
        <v>12</v>
      </c>
      <c r="AB303" s="122">
        <v>0</v>
      </c>
      <c r="AC303" s="122">
        <v>113</v>
      </c>
      <c r="BB303" s="122">
        <v>2</v>
      </c>
      <c r="BC303" s="122">
        <f t="shared" ref="BC303:BC320" si="3">IF(BB303=1,G303,0)</f>
        <v>0</v>
      </c>
      <c r="BD303" s="122">
        <f t="shared" ref="BD303:BD320" si="4">IF(BB303=2,G303,0)</f>
        <v>0</v>
      </c>
      <c r="BE303" s="122">
        <f t="shared" ref="BE303:BE320" si="5">IF(BB303=3,G303,0)</f>
        <v>0</v>
      </c>
      <c r="BF303" s="122">
        <f t="shared" ref="BF303:BF320" si="6">IF(BB303=4,G303,0)</f>
        <v>0</v>
      </c>
      <c r="BG303" s="122">
        <f t="shared" ref="BG303:BG320" si="7">IF(BB303=5,G303,0)</f>
        <v>0</v>
      </c>
    </row>
    <row r="304" spans="1:59" ht="25.5">
      <c r="A304" s="147">
        <v>114</v>
      </c>
      <c r="B304" s="148" t="s">
        <v>483</v>
      </c>
      <c r="C304" s="149" t="s">
        <v>484</v>
      </c>
      <c r="D304" s="150" t="s">
        <v>129</v>
      </c>
      <c r="E304" s="151">
        <v>3</v>
      </c>
      <c r="F304" s="151">
        <v>0</v>
      </c>
      <c r="G304" s="152">
        <f t="shared" si="0"/>
        <v>0</v>
      </c>
      <c r="H304" s="153">
        <v>1.4999999999999999E-2</v>
      </c>
      <c r="I304" s="153">
        <f t="shared" si="1"/>
        <v>4.4999999999999998E-2</v>
      </c>
      <c r="J304" s="153">
        <v>0</v>
      </c>
      <c r="K304" s="153">
        <f t="shared" si="2"/>
        <v>0</v>
      </c>
      <c r="Q304" s="146">
        <v>2</v>
      </c>
      <c r="AA304" s="122">
        <v>12</v>
      </c>
      <c r="AB304" s="122">
        <v>0</v>
      </c>
      <c r="AC304" s="122">
        <v>114</v>
      </c>
      <c r="BB304" s="122">
        <v>2</v>
      </c>
      <c r="BC304" s="122">
        <f t="shared" si="3"/>
        <v>0</v>
      </c>
      <c r="BD304" s="122">
        <f t="shared" si="4"/>
        <v>0</v>
      </c>
      <c r="BE304" s="122">
        <f t="shared" si="5"/>
        <v>0</v>
      </c>
      <c r="BF304" s="122">
        <f t="shared" si="6"/>
        <v>0</v>
      </c>
      <c r="BG304" s="122">
        <f t="shared" si="7"/>
        <v>0</v>
      </c>
    </row>
    <row r="305" spans="1:59" ht="25.5">
      <c r="A305" s="147">
        <v>115</v>
      </c>
      <c r="B305" s="148" t="s">
        <v>485</v>
      </c>
      <c r="C305" s="149" t="s">
        <v>486</v>
      </c>
      <c r="D305" s="150" t="s">
        <v>129</v>
      </c>
      <c r="E305" s="151">
        <v>9</v>
      </c>
      <c r="F305" s="151">
        <v>0</v>
      </c>
      <c r="G305" s="152">
        <f t="shared" si="0"/>
        <v>0</v>
      </c>
      <c r="H305" s="153">
        <v>0.04</v>
      </c>
      <c r="I305" s="153">
        <f t="shared" si="1"/>
        <v>0.36</v>
      </c>
      <c r="J305" s="153">
        <v>0</v>
      </c>
      <c r="K305" s="153">
        <f t="shared" si="2"/>
        <v>0</v>
      </c>
      <c r="Q305" s="146">
        <v>2</v>
      </c>
      <c r="AA305" s="122">
        <v>12</v>
      </c>
      <c r="AB305" s="122">
        <v>0</v>
      </c>
      <c r="AC305" s="122">
        <v>115</v>
      </c>
      <c r="BB305" s="122">
        <v>2</v>
      </c>
      <c r="BC305" s="122">
        <f t="shared" si="3"/>
        <v>0</v>
      </c>
      <c r="BD305" s="122">
        <f t="shared" si="4"/>
        <v>0</v>
      </c>
      <c r="BE305" s="122">
        <f t="shared" si="5"/>
        <v>0</v>
      </c>
      <c r="BF305" s="122">
        <f t="shared" si="6"/>
        <v>0</v>
      </c>
      <c r="BG305" s="122">
        <f t="shared" si="7"/>
        <v>0</v>
      </c>
    </row>
    <row r="306" spans="1:59" ht="25.5">
      <c r="A306" s="147">
        <v>116</v>
      </c>
      <c r="B306" s="148" t="s">
        <v>487</v>
      </c>
      <c r="C306" s="149" t="s">
        <v>488</v>
      </c>
      <c r="D306" s="150" t="s">
        <v>129</v>
      </c>
      <c r="E306" s="151">
        <v>3</v>
      </c>
      <c r="F306" s="151">
        <v>0</v>
      </c>
      <c r="G306" s="152">
        <f t="shared" si="0"/>
        <v>0</v>
      </c>
      <c r="H306" s="153">
        <v>0.05</v>
      </c>
      <c r="I306" s="153">
        <f t="shared" si="1"/>
        <v>0.15000000000000002</v>
      </c>
      <c r="J306" s="153">
        <v>0</v>
      </c>
      <c r="K306" s="153">
        <f t="shared" si="2"/>
        <v>0</v>
      </c>
      <c r="Q306" s="146">
        <v>2</v>
      </c>
      <c r="AA306" s="122">
        <v>12</v>
      </c>
      <c r="AB306" s="122">
        <v>0</v>
      </c>
      <c r="AC306" s="122">
        <v>116</v>
      </c>
      <c r="BB306" s="122">
        <v>2</v>
      </c>
      <c r="BC306" s="122">
        <f t="shared" si="3"/>
        <v>0</v>
      </c>
      <c r="BD306" s="122">
        <f t="shared" si="4"/>
        <v>0</v>
      </c>
      <c r="BE306" s="122">
        <f t="shared" si="5"/>
        <v>0</v>
      </c>
      <c r="BF306" s="122">
        <f t="shared" si="6"/>
        <v>0</v>
      </c>
      <c r="BG306" s="122">
        <f t="shared" si="7"/>
        <v>0</v>
      </c>
    </row>
    <row r="307" spans="1:59" ht="25.5">
      <c r="A307" s="147">
        <v>117</v>
      </c>
      <c r="B307" s="148" t="s">
        <v>489</v>
      </c>
      <c r="C307" s="149" t="s">
        <v>490</v>
      </c>
      <c r="D307" s="150" t="s">
        <v>129</v>
      </c>
      <c r="E307" s="151">
        <v>2</v>
      </c>
      <c r="F307" s="151">
        <v>0</v>
      </c>
      <c r="G307" s="152">
        <f t="shared" si="0"/>
        <v>0</v>
      </c>
      <c r="H307" s="153">
        <v>0.01</v>
      </c>
      <c r="I307" s="153">
        <f t="shared" si="1"/>
        <v>0.02</v>
      </c>
      <c r="J307" s="153">
        <v>0</v>
      </c>
      <c r="K307" s="153">
        <f t="shared" si="2"/>
        <v>0</v>
      </c>
      <c r="Q307" s="146">
        <v>2</v>
      </c>
      <c r="AA307" s="122">
        <v>12</v>
      </c>
      <c r="AB307" s="122">
        <v>0</v>
      </c>
      <c r="AC307" s="122">
        <v>117</v>
      </c>
      <c r="BB307" s="122">
        <v>2</v>
      </c>
      <c r="BC307" s="122">
        <f t="shared" si="3"/>
        <v>0</v>
      </c>
      <c r="BD307" s="122">
        <f t="shared" si="4"/>
        <v>0</v>
      </c>
      <c r="BE307" s="122">
        <f t="shared" si="5"/>
        <v>0</v>
      </c>
      <c r="BF307" s="122">
        <f t="shared" si="6"/>
        <v>0</v>
      </c>
      <c r="BG307" s="122">
        <f t="shared" si="7"/>
        <v>0</v>
      </c>
    </row>
    <row r="308" spans="1:59" ht="25.5">
      <c r="A308" s="147">
        <v>118</v>
      </c>
      <c r="B308" s="148" t="s">
        <v>491</v>
      </c>
      <c r="C308" s="149" t="s">
        <v>492</v>
      </c>
      <c r="D308" s="150" t="s">
        <v>129</v>
      </c>
      <c r="E308" s="151">
        <v>1</v>
      </c>
      <c r="F308" s="151">
        <v>0</v>
      </c>
      <c r="G308" s="152">
        <f t="shared" si="0"/>
        <v>0</v>
      </c>
      <c r="H308" s="153">
        <v>0.04</v>
      </c>
      <c r="I308" s="153">
        <f t="shared" si="1"/>
        <v>0.04</v>
      </c>
      <c r="J308" s="153">
        <v>0</v>
      </c>
      <c r="K308" s="153">
        <f t="shared" si="2"/>
        <v>0</v>
      </c>
      <c r="Q308" s="146">
        <v>2</v>
      </c>
      <c r="AA308" s="122">
        <v>12</v>
      </c>
      <c r="AB308" s="122">
        <v>0</v>
      </c>
      <c r="AC308" s="122">
        <v>118</v>
      </c>
      <c r="BB308" s="122">
        <v>2</v>
      </c>
      <c r="BC308" s="122">
        <f t="shared" si="3"/>
        <v>0</v>
      </c>
      <c r="BD308" s="122">
        <f t="shared" si="4"/>
        <v>0</v>
      </c>
      <c r="BE308" s="122">
        <f t="shared" si="5"/>
        <v>0</v>
      </c>
      <c r="BF308" s="122">
        <f t="shared" si="6"/>
        <v>0</v>
      </c>
      <c r="BG308" s="122">
        <f t="shared" si="7"/>
        <v>0</v>
      </c>
    </row>
    <row r="309" spans="1:59" ht="25.5">
      <c r="A309" s="147">
        <v>119</v>
      </c>
      <c r="B309" s="148" t="s">
        <v>493</v>
      </c>
      <c r="C309" s="149" t="s">
        <v>494</v>
      </c>
      <c r="D309" s="150" t="s">
        <v>129</v>
      </c>
      <c r="E309" s="151">
        <v>1</v>
      </c>
      <c r="F309" s="151">
        <v>0</v>
      </c>
      <c r="G309" s="152">
        <f t="shared" si="0"/>
        <v>0</v>
      </c>
      <c r="H309" s="153">
        <v>7.0000000000000007E-2</v>
      </c>
      <c r="I309" s="153">
        <f t="shared" si="1"/>
        <v>7.0000000000000007E-2</v>
      </c>
      <c r="J309" s="153">
        <v>0</v>
      </c>
      <c r="K309" s="153">
        <f t="shared" si="2"/>
        <v>0</v>
      </c>
      <c r="Q309" s="146">
        <v>2</v>
      </c>
      <c r="AA309" s="122">
        <v>12</v>
      </c>
      <c r="AB309" s="122">
        <v>0</v>
      </c>
      <c r="AC309" s="122">
        <v>119</v>
      </c>
      <c r="BB309" s="122">
        <v>2</v>
      </c>
      <c r="BC309" s="122">
        <f t="shared" si="3"/>
        <v>0</v>
      </c>
      <c r="BD309" s="122">
        <f t="shared" si="4"/>
        <v>0</v>
      </c>
      <c r="BE309" s="122">
        <f t="shared" si="5"/>
        <v>0</v>
      </c>
      <c r="BF309" s="122">
        <f t="shared" si="6"/>
        <v>0</v>
      </c>
      <c r="BG309" s="122">
        <f t="shared" si="7"/>
        <v>0</v>
      </c>
    </row>
    <row r="310" spans="1:59" ht="25.5">
      <c r="A310" s="147">
        <v>120</v>
      </c>
      <c r="B310" s="148" t="s">
        <v>495</v>
      </c>
      <c r="C310" s="149" t="s">
        <v>496</v>
      </c>
      <c r="D310" s="150" t="s">
        <v>129</v>
      </c>
      <c r="E310" s="151">
        <v>1</v>
      </c>
      <c r="F310" s="151">
        <v>0</v>
      </c>
      <c r="G310" s="152">
        <f t="shared" si="0"/>
        <v>0</v>
      </c>
      <c r="H310" s="153">
        <v>0.04</v>
      </c>
      <c r="I310" s="153">
        <f t="shared" si="1"/>
        <v>0.04</v>
      </c>
      <c r="J310" s="153">
        <v>0</v>
      </c>
      <c r="K310" s="153">
        <f t="shared" si="2"/>
        <v>0</v>
      </c>
      <c r="Q310" s="146">
        <v>2</v>
      </c>
      <c r="AA310" s="122">
        <v>12</v>
      </c>
      <c r="AB310" s="122">
        <v>0</v>
      </c>
      <c r="AC310" s="122">
        <v>120</v>
      </c>
      <c r="BB310" s="122">
        <v>2</v>
      </c>
      <c r="BC310" s="122">
        <f t="shared" si="3"/>
        <v>0</v>
      </c>
      <c r="BD310" s="122">
        <f t="shared" si="4"/>
        <v>0</v>
      </c>
      <c r="BE310" s="122">
        <f t="shared" si="5"/>
        <v>0</v>
      </c>
      <c r="BF310" s="122">
        <f t="shared" si="6"/>
        <v>0</v>
      </c>
      <c r="BG310" s="122">
        <f t="shared" si="7"/>
        <v>0</v>
      </c>
    </row>
    <row r="311" spans="1:59" ht="25.5">
      <c r="A311" s="147">
        <v>121</v>
      </c>
      <c r="B311" s="148" t="s">
        <v>497</v>
      </c>
      <c r="C311" s="149" t="s">
        <v>498</v>
      </c>
      <c r="D311" s="150" t="s">
        <v>129</v>
      </c>
      <c r="E311" s="151">
        <v>4</v>
      </c>
      <c r="F311" s="151">
        <v>0</v>
      </c>
      <c r="G311" s="152">
        <f t="shared" si="0"/>
        <v>0</v>
      </c>
      <c r="H311" s="153">
        <v>7.0000000000000007E-2</v>
      </c>
      <c r="I311" s="153">
        <f t="shared" si="1"/>
        <v>0.28000000000000003</v>
      </c>
      <c r="J311" s="153">
        <v>0</v>
      </c>
      <c r="K311" s="153">
        <f t="shared" si="2"/>
        <v>0</v>
      </c>
      <c r="Q311" s="146">
        <v>2</v>
      </c>
      <c r="AA311" s="122">
        <v>12</v>
      </c>
      <c r="AB311" s="122">
        <v>0</v>
      </c>
      <c r="AC311" s="122">
        <v>121</v>
      </c>
      <c r="BB311" s="122">
        <v>2</v>
      </c>
      <c r="BC311" s="122">
        <f t="shared" si="3"/>
        <v>0</v>
      </c>
      <c r="BD311" s="122">
        <f t="shared" si="4"/>
        <v>0</v>
      </c>
      <c r="BE311" s="122">
        <f t="shared" si="5"/>
        <v>0</v>
      </c>
      <c r="BF311" s="122">
        <f t="shared" si="6"/>
        <v>0</v>
      </c>
      <c r="BG311" s="122">
        <f t="shared" si="7"/>
        <v>0</v>
      </c>
    </row>
    <row r="312" spans="1:59" ht="25.5">
      <c r="A312" s="147">
        <v>122</v>
      </c>
      <c r="B312" s="148" t="s">
        <v>499</v>
      </c>
      <c r="C312" s="149" t="s">
        <v>500</v>
      </c>
      <c r="D312" s="150" t="s">
        <v>129</v>
      </c>
      <c r="E312" s="151">
        <v>4</v>
      </c>
      <c r="F312" s="151">
        <v>0</v>
      </c>
      <c r="G312" s="152">
        <f t="shared" si="0"/>
        <v>0</v>
      </c>
      <c r="H312" s="153">
        <v>2.5000000000000001E-2</v>
      </c>
      <c r="I312" s="153">
        <f t="shared" si="1"/>
        <v>0.1</v>
      </c>
      <c r="J312" s="153">
        <v>0</v>
      </c>
      <c r="K312" s="153">
        <f t="shared" si="2"/>
        <v>0</v>
      </c>
      <c r="Q312" s="146">
        <v>2</v>
      </c>
      <c r="AA312" s="122">
        <v>12</v>
      </c>
      <c r="AB312" s="122">
        <v>0</v>
      </c>
      <c r="AC312" s="122">
        <v>122</v>
      </c>
      <c r="BB312" s="122">
        <v>2</v>
      </c>
      <c r="BC312" s="122">
        <f t="shared" si="3"/>
        <v>0</v>
      </c>
      <c r="BD312" s="122">
        <f t="shared" si="4"/>
        <v>0</v>
      </c>
      <c r="BE312" s="122">
        <f t="shared" si="5"/>
        <v>0</v>
      </c>
      <c r="BF312" s="122">
        <f t="shared" si="6"/>
        <v>0</v>
      </c>
      <c r="BG312" s="122">
        <f t="shared" si="7"/>
        <v>0</v>
      </c>
    </row>
    <row r="313" spans="1:59" ht="25.5">
      <c r="A313" s="147">
        <v>123</v>
      </c>
      <c r="B313" s="148" t="s">
        <v>501</v>
      </c>
      <c r="C313" s="149" t="s">
        <v>502</v>
      </c>
      <c r="D313" s="150" t="s">
        <v>129</v>
      </c>
      <c r="E313" s="151">
        <v>3</v>
      </c>
      <c r="F313" s="151">
        <v>0</v>
      </c>
      <c r="G313" s="152">
        <f t="shared" si="0"/>
        <v>0</v>
      </c>
      <c r="H313" s="153">
        <v>0.04</v>
      </c>
      <c r="I313" s="153">
        <f t="shared" si="1"/>
        <v>0.12</v>
      </c>
      <c r="J313" s="153">
        <v>0</v>
      </c>
      <c r="K313" s="153">
        <f t="shared" si="2"/>
        <v>0</v>
      </c>
      <c r="Q313" s="146">
        <v>2</v>
      </c>
      <c r="AA313" s="122">
        <v>12</v>
      </c>
      <c r="AB313" s="122">
        <v>0</v>
      </c>
      <c r="AC313" s="122">
        <v>123</v>
      </c>
      <c r="BB313" s="122">
        <v>2</v>
      </c>
      <c r="BC313" s="122">
        <f t="shared" si="3"/>
        <v>0</v>
      </c>
      <c r="BD313" s="122">
        <f t="shared" si="4"/>
        <v>0</v>
      </c>
      <c r="BE313" s="122">
        <f t="shared" si="5"/>
        <v>0</v>
      </c>
      <c r="BF313" s="122">
        <f t="shared" si="6"/>
        <v>0</v>
      </c>
      <c r="BG313" s="122">
        <f t="shared" si="7"/>
        <v>0</v>
      </c>
    </row>
    <row r="314" spans="1:59" ht="25.5">
      <c r="A314" s="147">
        <v>124</v>
      </c>
      <c r="B314" s="148" t="s">
        <v>503</v>
      </c>
      <c r="C314" s="149" t="s">
        <v>504</v>
      </c>
      <c r="D314" s="150" t="s">
        <v>129</v>
      </c>
      <c r="E314" s="151">
        <v>2</v>
      </c>
      <c r="F314" s="151">
        <v>0</v>
      </c>
      <c r="G314" s="152">
        <f t="shared" si="0"/>
        <v>0</v>
      </c>
      <c r="H314" s="153">
        <v>0.03</v>
      </c>
      <c r="I314" s="153">
        <f t="shared" si="1"/>
        <v>0.06</v>
      </c>
      <c r="J314" s="153">
        <v>0</v>
      </c>
      <c r="K314" s="153">
        <f t="shared" si="2"/>
        <v>0</v>
      </c>
      <c r="Q314" s="146">
        <v>2</v>
      </c>
      <c r="AA314" s="122">
        <v>12</v>
      </c>
      <c r="AB314" s="122">
        <v>0</v>
      </c>
      <c r="AC314" s="122">
        <v>124</v>
      </c>
      <c r="BB314" s="122">
        <v>2</v>
      </c>
      <c r="BC314" s="122">
        <f t="shared" si="3"/>
        <v>0</v>
      </c>
      <c r="BD314" s="122">
        <f t="shared" si="4"/>
        <v>0</v>
      </c>
      <c r="BE314" s="122">
        <f t="shared" si="5"/>
        <v>0</v>
      </c>
      <c r="BF314" s="122">
        <f t="shared" si="6"/>
        <v>0</v>
      </c>
      <c r="BG314" s="122">
        <f t="shared" si="7"/>
        <v>0</v>
      </c>
    </row>
    <row r="315" spans="1:59" ht="25.5">
      <c r="A315" s="147">
        <v>125</v>
      </c>
      <c r="B315" s="148" t="s">
        <v>505</v>
      </c>
      <c r="C315" s="149" t="s">
        <v>506</v>
      </c>
      <c r="D315" s="150" t="s">
        <v>129</v>
      </c>
      <c r="E315" s="151">
        <v>7</v>
      </c>
      <c r="F315" s="151">
        <v>0</v>
      </c>
      <c r="G315" s="152">
        <f t="shared" si="0"/>
        <v>0</v>
      </c>
      <c r="H315" s="153">
        <v>2.5000000000000001E-2</v>
      </c>
      <c r="I315" s="153">
        <f t="shared" si="1"/>
        <v>0.17500000000000002</v>
      </c>
      <c r="J315" s="153">
        <v>0</v>
      </c>
      <c r="K315" s="153">
        <f t="shared" si="2"/>
        <v>0</v>
      </c>
      <c r="Q315" s="146">
        <v>2</v>
      </c>
      <c r="AA315" s="122">
        <v>12</v>
      </c>
      <c r="AB315" s="122">
        <v>0</v>
      </c>
      <c r="AC315" s="122">
        <v>125</v>
      </c>
      <c r="BB315" s="122">
        <v>2</v>
      </c>
      <c r="BC315" s="122">
        <f t="shared" si="3"/>
        <v>0</v>
      </c>
      <c r="BD315" s="122">
        <f t="shared" si="4"/>
        <v>0</v>
      </c>
      <c r="BE315" s="122">
        <f t="shared" si="5"/>
        <v>0</v>
      </c>
      <c r="BF315" s="122">
        <f t="shared" si="6"/>
        <v>0</v>
      </c>
      <c r="BG315" s="122">
        <f t="shared" si="7"/>
        <v>0</v>
      </c>
    </row>
    <row r="316" spans="1:59" ht="25.5">
      <c r="A316" s="147">
        <v>126</v>
      </c>
      <c r="B316" s="148" t="s">
        <v>507</v>
      </c>
      <c r="C316" s="149" t="s">
        <v>508</v>
      </c>
      <c r="D316" s="150" t="s">
        <v>70</v>
      </c>
      <c r="E316" s="151">
        <v>2</v>
      </c>
      <c r="F316" s="151">
        <v>0</v>
      </c>
      <c r="G316" s="152">
        <f t="shared" si="0"/>
        <v>0</v>
      </c>
      <c r="H316" s="153">
        <v>2.5000000000000001E-2</v>
      </c>
      <c r="I316" s="153">
        <f t="shared" si="1"/>
        <v>0.05</v>
      </c>
      <c r="J316" s="153">
        <v>0</v>
      </c>
      <c r="K316" s="153">
        <f t="shared" si="2"/>
        <v>0</v>
      </c>
      <c r="Q316" s="146">
        <v>2</v>
      </c>
      <c r="AA316" s="122">
        <v>12</v>
      </c>
      <c r="AB316" s="122">
        <v>0</v>
      </c>
      <c r="AC316" s="122">
        <v>126</v>
      </c>
      <c r="BB316" s="122">
        <v>2</v>
      </c>
      <c r="BC316" s="122">
        <f t="shared" si="3"/>
        <v>0</v>
      </c>
      <c r="BD316" s="122">
        <f t="shared" si="4"/>
        <v>0</v>
      </c>
      <c r="BE316" s="122">
        <f t="shared" si="5"/>
        <v>0</v>
      </c>
      <c r="BF316" s="122">
        <f t="shared" si="6"/>
        <v>0</v>
      </c>
      <c r="BG316" s="122">
        <f t="shared" si="7"/>
        <v>0</v>
      </c>
    </row>
    <row r="317" spans="1:59" ht="25.5">
      <c r="A317" s="147">
        <v>127</v>
      </c>
      <c r="B317" s="148" t="s">
        <v>509</v>
      </c>
      <c r="C317" s="149" t="s">
        <v>510</v>
      </c>
      <c r="D317" s="150" t="s">
        <v>129</v>
      </c>
      <c r="E317" s="151">
        <v>3</v>
      </c>
      <c r="F317" s="151">
        <v>0</v>
      </c>
      <c r="G317" s="152">
        <f t="shared" si="0"/>
        <v>0</v>
      </c>
      <c r="H317" s="153">
        <v>2.5000000000000001E-2</v>
      </c>
      <c r="I317" s="153">
        <f t="shared" si="1"/>
        <v>7.5000000000000011E-2</v>
      </c>
      <c r="J317" s="153">
        <v>0</v>
      </c>
      <c r="K317" s="153">
        <f t="shared" si="2"/>
        <v>0</v>
      </c>
      <c r="Q317" s="146">
        <v>2</v>
      </c>
      <c r="AA317" s="122">
        <v>12</v>
      </c>
      <c r="AB317" s="122">
        <v>0</v>
      </c>
      <c r="AC317" s="122">
        <v>127</v>
      </c>
      <c r="BB317" s="122">
        <v>2</v>
      </c>
      <c r="BC317" s="122">
        <f t="shared" si="3"/>
        <v>0</v>
      </c>
      <c r="BD317" s="122">
        <f t="shared" si="4"/>
        <v>0</v>
      </c>
      <c r="BE317" s="122">
        <f t="shared" si="5"/>
        <v>0</v>
      </c>
      <c r="BF317" s="122">
        <f t="shared" si="6"/>
        <v>0</v>
      </c>
      <c r="BG317" s="122">
        <f t="shared" si="7"/>
        <v>0</v>
      </c>
    </row>
    <row r="318" spans="1:59" ht="25.5">
      <c r="A318" s="147">
        <v>128</v>
      </c>
      <c r="B318" s="148" t="s">
        <v>511</v>
      </c>
      <c r="C318" s="149" t="s">
        <v>512</v>
      </c>
      <c r="D318" s="150" t="s">
        <v>129</v>
      </c>
      <c r="E318" s="151">
        <v>1</v>
      </c>
      <c r="F318" s="151">
        <v>0</v>
      </c>
      <c r="G318" s="152">
        <f t="shared" si="0"/>
        <v>0</v>
      </c>
      <c r="H318" s="153">
        <v>2.5000000000000001E-2</v>
      </c>
      <c r="I318" s="153">
        <f t="shared" si="1"/>
        <v>2.5000000000000001E-2</v>
      </c>
      <c r="J318" s="153">
        <v>0</v>
      </c>
      <c r="K318" s="153">
        <f t="shared" si="2"/>
        <v>0</v>
      </c>
      <c r="Q318" s="146">
        <v>2</v>
      </c>
      <c r="AA318" s="122">
        <v>12</v>
      </c>
      <c r="AB318" s="122">
        <v>0</v>
      </c>
      <c r="AC318" s="122">
        <v>128</v>
      </c>
      <c r="BB318" s="122">
        <v>2</v>
      </c>
      <c r="BC318" s="122">
        <f t="shared" si="3"/>
        <v>0</v>
      </c>
      <c r="BD318" s="122">
        <f t="shared" si="4"/>
        <v>0</v>
      </c>
      <c r="BE318" s="122">
        <f t="shared" si="5"/>
        <v>0</v>
      </c>
      <c r="BF318" s="122">
        <f t="shared" si="6"/>
        <v>0</v>
      </c>
      <c r="BG318" s="122">
        <f t="shared" si="7"/>
        <v>0</v>
      </c>
    </row>
    <row r="319" spans="1:59" ht="25.5">
      <c r="A319" s="147">
        <v>129</v>
      </c>
      <c r="B319" s="148" t="s">
        <v>513</v>
      </c>
      <c r="C319" s="149" t="s">
        <v>514</v>
      </c>
      <c r="D319" s="150" t="s">
        <v>129</v>
      </c>
      <c r="E319" s="151">
        <v>2</v>
      </c>
      <c r="F319" s="151">
        <v>0</v>
      </c>
      <c r="G319" s="152">
        <f t="shared" si="0"/>
        <v>0</v>
      </c>
      <c r="H319" s="153">
        <v>0.04</v>
      </c>
      <c r="I319" s="153">
        <f t="shared" si="1"/>
        <v>0.08</v>
      </c>
      <c r="J319" s="153">
        <v>0</v>
      </c>
      <c r="K319" s="153">
        <f t="shared" si="2"/>
        <v>0</v>
      </c>
      <c r="Q319" s="146">
        <v>2</v>
      </c>
      <c r="AA319" s="122">
        <v>12</v>
      </c>
      <c r="AB319" s="122">
        <v>0</v>
      </c>
      <c r="AC319" s="122">
        <v>129</v>
      </c>
      <c r="BB319" s="122">
        <v>2</v>
      </c>
      <c r="BC319" s="122">
        <f t="shared" si="3"/>
        <v>0</v>
      </c>
      <c r="BD319" s="122">
        <f t="shared" si="4"/>
        <v>0</v>
      </c>
      <c r="BE319" s="122">
        <f t="shared" si="5"/>
        <v>0</v>
      </c>
      <c r="BF319" s="122">
        <f t="shared" si="6"/>
        <v>0</v>
      </c>
      <c r="BG319" s="122">
        <f t="shared" si="7"/>
        <v>0</v>
      </c>
    </row>
    <row r="320" spans="1:59">
      <c r="A320" s="147">
        <v>130</v>
      </c>
      <c r="B320" s="148" t="s">
        <v>515</v>
      </c>
      <c r="C320" s="149" t="s">
        <v>516</v>
      </c>
      <c r="D320" s="150" t="s">
        <v>124</v>
      </c>
      <c r="E320" s="151">
        <v>1.75</v>
      </c>
      <c r="F320" s="151">
        <v>0</v>
      </c>
      <c r="G320" s="152">
        <f t="shared" si="0"/>
        <v>0</v>
      </c>
      <c r="H320" s="153">
        <v>0</v>
      </c>
      <c r="I320" s="153">
        <f t="shared" si="1"/>
        <v>0</v>
      </c>
      <c r="J320" s="153">
        <v>0</v>
      </c>
      <c r="K320" s="153">
        <f t="shared" si="2"/>
        <v>0</v>
      </c>
      <c r="Q320" s="146">
        <v>2</v>
      </c>
      <c r="AA320" s="122">
        <v>12</v>
      </c>
      <c r="AB320" s="122">
        <v>0</v>
      </c>
      <c r="AC320" s="122">
        <v>130</v>
      </c>
      <c r="BB320" s="122">
        <v>2</v>
      </c>
      <c r="BC320" s="122">
        <f t="shared" si="3"/>
        <v>0</v>
      </c>
      <c r="BD320" s="122">
        <f t="shared" si="4"/>
        <v>0</v>
      </c>
      <c r="BE320" s="122">
        <f t="shared" si="5"/>
        <v>0</v>
      </c>
      <c r="BF320" s="122">
        <f t="shared" si="6"/>
        <v>0</v>
      </c>
      <c r="BG320" s="122">
        <f t="shared" si="7"/>
        <v>0</v>
      </c>
    </row>
    <row r="321" spans="1:59">
      <c r="A321" s="161"/>
      <c r="B321" s="162" t="s">
        <v>71</v>
      </c>
      <c r="C321" s="163" t="str">
        <f>CONCATENATE(B302," ",C302)</f>
        <v>766 Konstrukce truhlářské</v>
      </c>
      <c r="D321" s="161"/>
      <c r="E321" s="164"/>
      <c r="F321" s="164"/>
      <c r="G321" s="165">
        <f>SUM(G302:G320)</f>
        <v>0</v>
      </c>
      <c r="H321" s="166"/>
      <c r="I321" s="167">
        <f>SUM(I302:I320)</f>
        <v>1.7500000000000002</v>
      </c>
      <c r="J321" s="166"/>
      <c r="K321" s="167">
        <f>SUM(K302:K320)</f>
        <v>0</v>
      </c>
      <c r="Q321" s="146">
        <v>4</v>
      </c>
      <c r="BC321" s="168">
        <f>SUM(BC302:BC320)</f>
        <v>0</v>
      </c>
      <c r="BD321" s="168">
        <f>SUM(BD302:BD320)</f>
        <v>0</v>
      </c>
      <c r="BE321" s="168">
        <f>SUM(BE302:BE320)</f>
        <v>0</v>
      </c>
      <c r="BF321" s="168">
        <f>SUM(BF302:BF320)</f>
        <v>0</v>
      </c>
      <c r="BG321" s="168">
        <f>SUM(BG302:BG320)</f>
        <v>0</v>
      </c>
    </row>
    <row r="322" spans="1:59">
      <c r="A322" s="139" t="s">
        <v>69</v>
      </c>
      <c r="B322" s="140" t="s">
        <v>517</v>
      </c>
      <c r="C322" s="141" t="s">
        <v>518</v>
      </c>
      <c r="D322" s="142"/>
      <c r="E322" s="143"/>
      <c r="F322" s="143"/>
      <c r="G322" s="144"/>
      <c r="H322" s="145"/>
      <c r="I322" s="145"/>
      <c r="J322" s="145"/>
      <c r="K322" s="145"/>
      <c r="Q322" s="146">
        <v>1</v>
      </c>
    </row>
    <row r="323" spans="1:59" ht="25.5">
      <c r="A323" s="147">
        <v>131</v>
      </c>
      <c r="B323" s="148" t="s">
        <v>519</v>
      </c>
      <c r="C323" s="149" t="s">
        <v>520</v>
      </c>
      <c r="D323" s="150" t="s">
        <v>521</v>
      </c>
      <c r="E323" s="151">
        <v>18</v>
      </c>
      <c r="F323" s="151">
        <v>0</v>
      </c>
      <c r="G323" s="152">
        <f>E323*F323</f>
        <v>0</v>
      </c>
      <c r="H323" s="153">
        <v>6.0000000000000002E-5</v>
      </c>
      <c r="I323" s="153">
        <f>E323*H323</f>
        <v>1.08E-3</v>
      </c>
      <c r="J323" s="153">
        <v>0</v>
      </c>
      <c r="K323" s="153">
        <f>E323*J323</f>
        <v>0</v>
      </c>
      <c r="Q323" s="146">
        <v>2</v>
      </c>
      <c r="AA323" s="122">
        <v>12</v>
      </c>
      <c r="AB323" s="122">
        <v>0</v>
      </c>
      <c r="AC323" s="122">
        <v>131</v>
      </c>
      <c r="BB323" s="122">
        <v>2</v>
      </c>
      <c r="BC323" s="122">
        <f>IF(BB323=1,G323,0)</f>
        <v>0</v>
      </c>
      <c r="BD323" s="122">
        <f>IF(BB323=2,G323,0)</f>
        <v>0</v>
      </c>
      <c r="BE323" s="122">
        <f>IF(BB323=3,G323,0)</f>
        <v>0</v>
      </c>
      <c r="BF323" s="122">
        <f>IF(BB323=4,G323,0)</f>
        <v>0</v>
      </c>
      <c r="BG323" s="122">
        <f>IF(BB323=5,G323,0)</f>
        <v>0</v>
      </c>
    </row>
    <row r="324" spans="1:59">
      <c r="A324" s="154"/>
      <c r="B324" s="155"/>
      <c r="C324" s="196" t="s">
        <v>522</v>
      </c>
      <c r="D324" s="197"/>
      <c r="E324" s="156">
        <v>18</v>
      </c>
      <c r="F324" s="157"/>
      <c r="G324" s="158"/>
      <c r="H324" s="159"/>
      <c r="I324" s="159"/>
      <c r="J324" s="159"/>
      <c r="K324" s="159"/>
      <c r="M324" s="122" t="s">
        <v>522</v>
      </c>
      <c r="O324" s="160"/>
      <c r="Q324" s="146"/>
    </row>
    <row r="325" spans="1:59" ht="25.5">
      <c r="A325" s="147">
        <v>132</v>
      </c>
      <c r="B325" s="148" t="s">
        <v>519</v>
      </c>
      <c r="C325" s="149" t="s">
        <v>523</v>
      </c>
      <c r="D325" s="150" t="s">
        <v>521</v>
      </c>
      <c r="E325" s="151">
        <v>167</v>
      </c>
      <c r="F325" s="151">
        <v>0</v>
      </c>
      <c r="G325" s="152">
        <f>E325*F325</f>
        <v>0</v>
      </c>
      <c r="H325" s="153">
        <v>6.0000000000000002E-5</v>
      </c>
      <c r="I325" s="153">
        <f>E325*H325</f>
        <v>1.0019999999999999E-2</v>
      </c>
      <c r="J325" s="153">
        <v>0</v>
      </c>
      <c r="K325" s="153">
        <f>E325*J325</f>
        <v>0</v>
      </c>
      <c r="Q325" s="146">
        <v>2</v>
      </c>
      <c r="AA325" s="122">
        <v>12</v>
      </c>
      <c r="AB325" s="122">
        <v>0</v>
      </c>
      <c r="AC325" s="122">
        <v>132</v>
      </c>
      <c r="BB325" s="122">
        <v>2</v>
      </c>
      <c r="BC325" s="122">
        <f>IF(BB325=1,G325,0)</f>
        <v>0</v>
      </c>
      <c r="BD325" s="122">
        <f>IF(BB325=2,G325,0)</f>
        <v>0</v>
      </c>
      <c r="BE325" s="122">
        <f>IF(BB325=3,G325,0)</f>
        <v>0</v>
      </c>
      <c r="BF325" s="122">
        <f>IF(BB325=4,G325,0)</f>
        <v>0</v>
      </c>
      <c r="BG325" s="122">
        <f>IF(BB325=5,G325,0)</f>
        <v>0</v>
      </c>
    </row>
    <row r="326" spans="1:59">
      <c r="A326" s="154"/>
      <c r="B326" s="155"/>
      <c r="C326" s="196" t="s">
        <v>524</v>
      </c>
      <c r="D326" s="197"/>
      <c r="E326" s="156">
        <v>167</v>
      </c>
      <c r="F326" s="157"/>
      <c r="G326" s="158"/>
      <c r="H326" s="159"/>
      <c r="I326" s="159"/>
      <c r="J326" s="159"/>
      <c r="K326" s="159"/>
      <c r="M326" s="122" t="s">
        <v>524</v>
      </c>
      <c r="O326" s="160"/>
      <c r="Q326" s="146"/>
    </row>
    <row r="327" spans="1:59">
      <c r="A327" s="147">
        <v>133</v>
      </c>
      <c r="B327" s="148" t="s">
        <v>525</v>
      </c>
      <c r="C327" s="149" t="s">
        <v>526</v>
      </c>
      <c r="D327" s="150" t="s">
        <v>70</v>
      </c>
      <c r="E327" s="151">
        <v>2</v>
      </c>
      <c r="F327" s="151">
        <v>0</v>
      </c>
      <c r="G327" s="152">
        <f>E327*F327</f>
        <v>0</v>
      </c>
      <c r="H327" s="153">
        <v>5.0000000000000001E-3</v>
      </c>
      <c r="I327" s="153">
        <f>E327*H327</f>
        <v>0.01</v>
      </c>
      <c r="J327" s="153">
        <v>0</v>
      </c>
      <c r="K327" s="153">
        <f>E327*J327</f>
        <v>0</v>
      </c>
      <c r="Q327" s="146">
        <v>2</v>
      </c>
      <c r="AA327" s="122">
        <v>12</v>
      </c>
      <c r="AB327" s="122">
        <v>0</v>
      </c>
      <c r="AC327" s="122">
        <v>133</v>
      </c>
      <c r="BB327" s="122">
        <v>2</v>
      </c>
      <c r="BC327" s="122">
        <f>IF(BB327=1,G327,0)</f>
        <v>0</v>
      </c>
      <c r="BD327" s="122">
        <f>IF(BB327=2,G327,0)</f>
        <v>0</v>
      </c>
      <c r="BE327" s="122">
        <f>IF(BB327=3,G327,0)</f>
        <v>0</v>
      </c>
      <c r="BF327" s="122">
        <f>IF(BB327=4,G327,0)</f>
        <v>0</v>
      </c>
      <c r="BG327" s="122">
        <f>IF(BB327=5,G327,0)</f>
        <v>0</v>
      </c>
    </row>
    <row r="328" spans="1:59" ht="25.5">
      <c r="A328" s="147">
        <v>134</v>
      </c>
      <c r="B328" s="148" t="s">
        <v>527</v>
      </c>
      <c r="C328" s="149" t="s">
        <v>528</v>
      </c>
      <c r="D328" s="150" t="s">
        <v>77</v>
      </c>
      <c r="E328" s="151">
        <v>15.54</v>
      </c>
      <c r="F328" s="151">
        <v>0</v>
      </c>
      <c r="G328" s="152">
        <f>E328*F328</f>
        <v>0</v>
      </c>
      <c r="H328" s="153">
        <v>0.2</v>
      </c>
      <c r="I328" s="153">
        <f>E328*H328</f>
        <v>3.1080000000000001</v>
      </c>
      <c r="J328" s="153">
        <v>0</v>
      </c>
      <c r="K328" s="153">
        <f>E328*J328</f>
        <v>0</v>
      </c>
      <c r="Q328" s="146">
        <v>2</v>
      </c>
      <c r="AA328" s="122">
        <v>12</v>
      </c>
      <c r="AB328" s="122">
        <v>0</v>
      </c>
      <c r="AC328" s="122">
        <v>134</v>
      </c>
      <c r="BB328" s="122">
        <v>2</v>
      </c>
      <c r="BC328" s="122">
        <f>IF(BB328=1,G328,0)</f>
        <v>0</v>
      </c>
      <c r="BD328" s="122">
        <f>IF(BB328=2,G328,0)</f>
        <v>0</v>
      </c>
      <c r="BE328" s="122">
        <f>IF(BB328=3,G328,0)</f>
        <v>0</v>
      </c>
      <c r="BF328" s="122">
        <f>IF(BB328=4,G328,0)</f>
        <v>0</v>
      </c>
      <c r="BG328" s="122">
        <f>IF(BB328=5,G328,0)</f>
        <v>0</v>
      </c>
    </row>
    <row r="329" spans="1:59">
      <c r="A329" s="154"/>
      <c r="B329" s="155"/>
      <c r="C329" s="196" t="s">
        <v>529</v>
      </c>
      <c r="D329" s="197"/>
      <c r="E329" s="156">
        <v>15.54</v>
      </c>
      <c r="F329" s="157"/>
      <c r="G329" s="158"/>
      <c r="H329" s="159"/>
      <c r="I329" s="159"/>
      <c r="J329" s="159"/>
      <c r="K329" s="159"/>
      <c r="M329" s="122" t="s">
        <v>529</v>
      </c>
      <c r="O329" s="160"/>
      <c r="Q329" s="146"/>
    </row>
    <row r="330" spans="1:59" ht="25.5">
      <c r="A330" s="147">
        <v>135</v>
      </c>
      <c r="B330" s="148" t="s">
        <v>530</v>
      </c>
      <c r="C330" s="149" t="s">
        <v>531</v>
      </c>
      <c r="D330" s="150" t="s">
        <v>129</v>
      </c>
      <c r="E330" s="151">
        <v>2</v>
      </c>
      <c r="F330" s="151">
        <v>0</v>
      </c>
      <c r="G330" s="152">
        <f>E330*F330</f>
        <v>0</v>
      </c>
      <c r="H330" s="153">
        <v>0.06</v>
      </c>
      <c r="I330" s="153">
        <f>E330*H330</f>
        <v>0.12</v>
      </c>
      <c r="J330" s="153">
        <v>0</v>
      </c>
      <c r="K330" s="153">
        <f>E330*J330</f>
        <v>0</v>
      </c>
      <c r="Q330" s="146">
        <v>2</v>
      </c>
      <c r="AA330" s="122">
        <v>12</v>
      </c>
      <c r="AB330" s="122">
        <v>0</v>
      </c>
      <c r="AC330" s="122">
        <v>135</v>
      </c>
      <c r="BB330" s="122">
        <v>2</v>
      </c>
      <c r="BC330" s="122">
        <f>IF(BB330=1,G330,0)</f>
        <v>0</v>
      </c>
      <c r="BD330" s="122">
        <f>IF(BB330=2,G330,0)</f>
        <v>0</v>
      </c>
      <c r="BE330" s="122">
        <f>IF(BB330=3,G330,0)</f>
        <v>0</v>
      </c>
      <c r="BF330" s="122">
        <f>IF(BB330=4,G330,0)</f>
        <v>0</v>
      </c>
      <c r="BG330" s="122">
        <f>IF(BB330=5,G330,0)</f>
        <v>0</v>
      </c>
    </row>
    <row r="331" spans="1:59" ht="25.5">
      <c r="A331" s="147">
        <v>136</v>
      </c>
      <c r="B331" s="148" t="s">
        <v>532</v>
      </c>
      <c r="C331" s="149" t="s">
        <v>533</v>
      </c>
      <c r="D331" s="150" t="s">
        <v>167</v>
      </c>
      <c r="E331" s="151">
        <v>26</v>
      </c>
      <c r="F331" s="151">
        <v>0</v>
      </c>
      <c r="G331" s="152">
        <f>E331*F331</f>
        <v>0</v>
      </c>
      <c r="H331" s="153">
        <v>0.02</v>
      </c>
      <c r="I331" s="153">
        <f>E331*H331</f>
        <v>0.52</v>
      </c>
      <c r="J331" s="153">
        <v>0</v>
      </c>
      <c r="K331" s="153">
        <f>E331*J331</f>
        <v>0</v>
      </c>
      <c r="Q331" s="146">
        <v>2</v>
      </c>
      <c r="AA331" s="122">
        <v>12</v>
      </c>
      <c r="AB331" s="122">
        <v>0</v>
      </c>
      <c r="AC331" s="122">
        <v>136</v>
      </c>
      <c r="BB331" s="122">
        <v>2</v>
      </c>
      <c r="BC331" s="122">
        <f>IF(BB331=1,G331,0)</f>
        <v>0</v>
      </c>
      <c r="BD331" s="122">
        <f>IF(BB331=2,G331,0)</f>
        <v>0</v>
      </c>
      <c r="BE331" s="122">
        <f>IF(BB331=3,G331,0)</f>
        <v>0</v>
      </c>
      <c r="BF331" s="122">
        <f>IF(BB331=4,G331,0)</f>
        <v>0</v>
      </c>
      <c r="BG331" s="122">
        <f>IF(BB331=5,G331,0)</f>
        <v>0</v>
      </c>
    </row>
    <row r="332" spans="1:59">
      <c r="A332" s="147">
        <v>137</v>
      </c>
      <c r="B332" s="148" t="s">
        <v>534</v>
      </c>
      <c r="C332" s="149" t="s">
        <v>535</v>
      </c>
      <c r="D332" s="150" t="s">
        <v>124</v>
      </c>
      <c r="E332" s="151">
        <v>3.77</v>
      </c>
      <c r="F332" s="151">
        <v>0</v>
      </c>
      <c r="G332" s="152">
        <f>E332*F332</f>
        <v>0</v>
      </c>
      <c r="H332" s="153">
        <v>0</v>
      </c>
      <c r="I332" s="153">
        <f>E332*H332</f>
        <v>0</v>
      </c>
      <c r="J332" s="153">
        <v>0</v>
      </c>
      <c r="K332" s="153">
        <f>E332*J332</f>
        <v>0</v>
      </c>
      <c r="Q332" s="146">
        <v>2</v>
      </c>
      <c r="AA332" s="122">
        <v>12</v>
      </c>
      <c r="AB332" s="122">
        <v>0</v>
      </c>
      <c r="AC332" s="122">
        <v>137</v>
      </c>
      <c r="BB332" s="122">
        <v>2</v>
      </c>
      <c r="BC332" s="122">
        <f>IF(BB332=1,G332,0)</f>
        <v>0</v>
      </c>
      <c r="BD332" s="122">
        <f>IF(BB332=2,G332,0)</f>
        <v>0</v>
      </c>
      <c r="BE332" s="122">
        <f>IF(BB332=3,G332,0)</f>
        <v>0</v>
      </c>
      <c r="BF332" s="122">
        <f>IF(BB332=4,G332,0)</f>
        <v>0</v>
      </c>
      <c r="BG332" s="122">
        <f>IF(BB332=5,G332,0)</f>
        <v>0</v>
      </c>
    </row>
    <row r="333" spans="1:59">
      <c r="A333" s="161"/>
      <c r="B333" s="162" t="s">
        <v>71</v>
      </c>
      <c r="C333" s="163" t="str">
        <f>CONCATENATE(B322," ",C322)</f>
        <v>767 Konstrukce zámečnické</v>
      </c>
      <c r="D333" s="161"/>
      <c r="E333" s="164"/>
      <c r="F333" s="164"/>
      <c r="G333" s="165">
        <f>SUM(G322:G332)</f>
        <v>0</v>
      </c>
      <c r="H333" s="166"/>
      <c r="I333" s="167">
        <f>SUM(I322:I332)</f>
        <v>3.7691000000000003</v>
      </c>
      <c r="J333" s="166"/>
      <c r="K333" s="167">
        <f>SUM(K322:K332)</f>
        <v>0</v>
      </c>
      <c r="Q333" s="146">
        <v>4</v>
      </c>
      <c r="BC333" s="168">
        <f>SUM(BC322:BC332)</f>
        <v>0</v>
      </c>
      <c r="BD333" s="168">
        <f>SUM(BD322:BD332)</f>
        <v>0</v>
      </c>
      <c r="BE333" s="168">
        <f>SUM(BE322:BE332)</f>
        <v>0</v>
      </c>
      <c r="BF333" s="168">
        <f>SUM(BF322:BF332)</f>
        <v>0</v>
      </c>
      <c r="BG333" s="168">
        <f>SUM(BG322:BG332)</f>
        <v>0</v>
      </c>
    </row>
    <row r="334" spans="1:59">
      <c r="A334" s="139" t="s">
        <v>69</v>
      </c>
      <c r="B334" s="140" t="s">
        <v>536</v>
      </c>
      <c r="C334" s="141" t="s">
        <v>537</v>
      </c>
      <c r="D334" s="142"/>
      <c r="E334" s="143"/>
      <c r="F334" s="143"/>
      <c r="G334" s="144"/>
      <c r="H334" s="145"/>
      <c r="I334" s="145"/>
      <c r="J334" s="145"/>
      <c r="K334" s="145"/>
      <c r="Q334" s="146">
        <v>1</v>
      </c>
    </row>
    <row r="335" spans="1:59" ht="25.5">
      <c r="A335" s="147">
        <v>138</v>
      </c>
      <c r="B335" s="148" t="s">
        <v>538</v>
      </c>
      <c r="C335" s="149" t="s">
        <v>539</v>
      </c>
      <c r="D335" s="150" t="s">
        <v>77</v>
      </c>
      <c r="E335" s="151">
        <v>323.26</v>
      </c>
      <c r="F335" s="151">
        <v>0</v>
      </c>
      <c r="G335" s="152">
        <f>E335*F335</f>
        <v>0</v>
      </c>
      <c r="H335" s="153">
        <v>5.1399999999999996E-3</v>
      </c>
      <c r="I335" s="153">
        <f>E335*H335</f>
        <v>1.6615563999999998</v>
      </c>
      <c r="J335" s="153">
        <v>0</v>
      </c>
      <c r="K335" s="153">
        <f>E335*J335</f>
        <v>0</v>
      </c>
      <c r="Q335" s="146">
        <v>2</v>
      </c>
      <c r="AA335" s="122">
        <v>12</v>
      </c>
      <c r="AB335" s="122">
        <v>0</v>
      </c>
      <c r="AC335" s="122">
        <v>138</v>
      </c>
      <c r="BB335" s="122">
        <v>2</v>
      </c>
      <c r="BC335" s="122">
        <f>IF(BB335=1,G335,0)</f>
        <v>0</v>
      </c>
      <c r="BD335" s="122">
        <f>IF(BB335=2,G335,0)</f>
        <v>0</v>
      </c>
      <c r="BE335" s="122">
        <f>IF(BB335=3,G335,0)</f>
        <v>0</v>
      </c>
      <c r="BF335" s="122">
        <f>IF(BB335=4,G335,0)</f>
        <v>0</v>
      </c>
      <c r="BG335" s="122">
        <f>IF(BB335=5,G335,0)</f>
        <v>0</v>
      </c>
    </row>
    <row r="336" spans="1:59">
      <c r="A336" s="154"/>
      <c r="B336" s="155"/>
      <c r="C336" s="196" t="s">
        <v>540</v>
      </c>
      <c r="D336" s="197"/>
      <c r="E336" s="156">
        <v>290.32</v>
      </c>
      <c r="F336" s="157"/>
      <c r="G336" s="158"/>
      <c r="H336" s="159"/>
      <c r="I336" s="159"/>
      <c r="J336" s="159"/>
      <c r="K336" s="159"/>
      <c r="M336" s="122" t="s">
        <v>540</v>
      </c>
      <c r="O336" s="160"/>
      <c r="Q336" s="146"/>
    </row>
    <row r="337" spans="1:59">
      <c r="A337" s="154"/>
      <c r="B337" s="155"/>
      <c r="C337" s="196" t="s">
        <v>541</v>
      </c>
      <c r="D337" s="197"/>
      <c r="E337" s="156">
        <v>32.94</v>
      </c>
      <c r="F337" s="157"/>
      <c r="G337" s="158"/>
      <c r="H337" s="159"/>
      <c r="I337" s="159"/>
      <c r="J337" s="159"/>
      <c r="K337" s="159"/>
      <c r="M337" s="122" t="s">
        <v>541</v>
      </c>
      <c r="O337" s="160"/>
      <c r="Q337" s="146"/>
    </row>
    <row r="338" spans="1:59">
      <c r="A338" s="147">
        <v>139</v>
      </c>
      <c r="B338" s="148" t="s">
        <v>542</v>
      </c>
      <c r="C338" s="149" t="s">
        <v>543</v>
      </c>
      <c r="D338" s="150" t="s">
        <v>77</v>
      </c>
      <c r="E338" s="151">
        <v>9.6552000000000007</v>
      </c>
      <c r="F338" s="151">
        <v>0</v>
      </c>
      <c r="G338" s="152">
        <f>E338*F338</f>
        <v>0</v>
      </c>
      <c r="H338" s="153">
        <v>2.96E-3</v>
      </c>
      <c r="I338" s="153">
        <f>E338*H338</f>
        <v>2.8579392000000002E-2</v>
      </c>
      <c r="J338" s="153">
        <v>0</v>
      </c>
      <c r="K338" s="153">
        <f>E338*J338</f>
        <v>0</v>
      </c>
      <c r="Q338" s="146">
        <v>2</v>
      </c>
      <c r="AA338" s="122">
        <v>12</v>
      </c>
      <c r="AB338" s="122">
        <v>0</v>
      </c>
      <c r="AC338" s="122">
        <v>139</v>
      </c>
      <c r="BB338" s="122">
        <v>2</v>
      </c>
      <c r="BC338" s="122">
        <f>IF(BB338=1,G338,0)</f>
        <v>0</v>
      </c>
      <c r="BD338" s="122">
        <f>IF(BB338=2,G338,0)</f>
        <v>0</v>
      </c>
      <c r="BE338" s="122">
        <f>IF(BB338=3,G338,0)</f>
        <v>0</v>
      </c>
      <c r="BF338" s="122">
        <f>IF(BB338=4,G338,0)</f>
        <v>0</v>
      </c>
      <c r="BG338" s="122">
        <f>IF(BB338=5,G338,0)</f>
        <v>0</v>
      </c>
    </row>
    <row r="339" spans="1:59">
      <c r="A339" s="154"/>
      <c r="B339" s="155"/>
      <c r="C339" s="196" t="s">
        <v>544</v>
      </c>
      <c r="D339" s="197"/>
      <c r="E339" s="156">
        <v>9.6552000000000007</v>
      </c>
      <c r="F339" s="157"/>
      <c r="G339" s="158"/>
      <c r="H339" s="159"/>
      <c r="I339" s="159"/>
      <c r="J339" s="159"/>
      <c r="K339" s="159"/>
      <c r="M339" s="122" t="s">
        <v>544</v>
      </c>
      <c r="O339" s="160"/>
      <c r="Q339" s="146"/>
    </row>
    <row r="340" spans="1:59">
      <c r="A340" s="147">
        <v>140</v>
      </c>
      <c r="B340" s="148" t="s">
        <v>545</v>
      </c>
      <c r="C340" s="149" t="s">
        <v>546</v>
      </c>
      <c r="D340" s="150" t="s">
        <v>77</v>
      </c>
      <c r="E340" s="151">
        <v>313.6019</v>
      </c>
      <c r="F340" s="151">
        <v>0</v>
      </c>
      <c r="G340" s="152">
        <f>E340*F340</f>
        <v>0</v>
      </c>
      <c r="H340" s="153">
        <v>4.7499999999999999E-3</v>
      </c>
      <c r="I340" s="153">
        <f>E340*H340</f>
        <v>1.489609025</v>
      </c>
      <c r="J340" s="153">
        <v>0</v>
      </c>
      <c r="K340" s="153">
        <f>E340*J340</f>
        <v>0</v>
      </c>
      <c r="Q340" s="146">
        <v>2</v>
      </c>
      <c r="AA340" s="122">
        <v>12</v>
      </c>
      <c r="AB340" s="122">
        <v>0</v>
      </c>
      <c r="AC340" s="122">
        <v>140</v>
      </c>
      <c r="BB340" s="122">
        <v>2</v>
      </c>
      <c r="BC340" s="122">
        <f>IF(BB340=1,G340,0)</f>
        <v>0</v>
      </c>
      <c r="BD340" s="122">
        <f>IF(BB340=2,G340,0)</f>
        <v>0</v>
      </c>
      <c r="BE340" s="122">
        <f>IF(BB340=3,G340,0)</f>
        <v>0</v>
      </c>
      <c r="BF340" s="122">
        <f>IF(BB340=4,G340,0)</f>
        <v>0</v>
      </c>
      <c r="BG340" s="122">
        <f>IF(BB340=5,G340,0)</f>
        <v>0</v>
      </c>
    </row>
    <row r="341" spans="1:59">
      <c r="A341" s="154"/>
      <c r="B341" s="155"/>
      <c r="C341" s="196" t="s">
        <v>547</v>
      </c>
      <c r="D341" s="197"/>
      <c r="E341" s="156">
        <v>276.2</v>
      </c>
      <c r="F341" s="157"/>
      <c r="G341" s="158"/>
      <c r="H341" s="159"/>
      <c r="I341" s="159"/>
      <c r="J341" s="159"/>
      <c r="K341" s="159"/>
      <c r="M341" s="122" t="s">
        <v>547</v>
      </c>
      <c r="O341" s="160"/>
      <c r="Q341" s="146"/>
    </row>
    <row r="342" spans="1:59">
      <c r="A342" s="154"/>
      <c r="B342" s="155"/>
      <c r="C342" s="196" t="s">
        <v>548</v>
      </c>
      <c r="D342" s="197"/>
      <c r="E342" s="156">
        <v>4.4619</v>
      </c>
      <c r="F342" s="157"/>
      <c r="G342" s="158"/>
      <c r="H342" s="159"/>
      <c r="I342" s="159"/>
      <c r="J342" s="159"/>
      <c r="K342" s="159"/>
      <c r="M342" s="122" t="s">
        <v>548</v>
      </c>
      <c r="O342" s="160"/>
      <c r="Q342" s="146"/>
    </row>
    <row r="343" spans="1:59">
      <c r="A343" s="154"/>
      <c r="B343" s="155"/>
      <c r="C343" s="196" t="s">
        <v>549</v>
      </c>
      <c r="D343" s="197"/>
      <c r="E343" s="156">
        <v>32.94</v>
      </c>
      <c r="F343" s="157"/>
      <c r="G343" s="158"/>
      <c r="H343" s="159"/>
      <c r="I343" s="159"/>
      <c r="J343" s="159"/>
      <c r="K343" s="159"/>
      <c r="M343" s="122" t="s">
        <v>549</v>
      </c>
      <c r="O343" s="160"/>
      <c r="Q343" s="146"/>
    </row>
    <row r="344" spans="1:59">
      <c r="A344" s="147">
        <v>141</v>
      </c>
      <c r="B344" s="148" t="s">
        <v>550</v>
      </c>
      <c r="C344" s="149" t="s">
        <v>551</v>
      </c>
      <c r="D344" s="150" t="s">
        <v>167</v>
      </c>
      <c r="E344" s="151">
        <v>455.42500000000001</v>
      </c>
      <c r="F344" s="151">
        <v>0</v>
      </c>
      <c r="G344" s="152">
        <f>E344*F344</f>
        <v>0</v>
      </c>
      <c r="H344" s="153">
        <v>3.2000000000000003E-4</v>
      </c>
      <c r="I344" s="153">
        <f>E344*H344</f>
        <v>0.145736</v>
      </c>
      <c r="J344" s="153">
        <v>0</v>
      </c>
      <c r="K344" s="153">
        <f>E344*J344</f>
        <v>0</v>
      </c>
      <c r="Q344" s="146">
        <v>2</v>
      </c>
      <c r="AA344" s="122">
        <v>12</v>
      </c>
      <c r="AB344" s="122">
        <v>0</v>
      </c>
      <c r="AC344" s="122">
        <v>141</v>
      </c>
      <c r="BB344" s="122">
        <v>2</v>
      </c>
      <c r="BC344" s="122">
        <f>IF(BB344=1,G344,0)</f>
        <v>0</v>
      </c>
      <c r="BD344" s="122">
        <f>IF(BB344=2,G344,0)</f>
        <v>0</v>
      </c>
      <c r="BE344" s="122">
        <f>IF(BB344=3,G344,0)</f>
        <v>0</v>
      </c>
      <c r="BF344" s="122">
        <f>IF(BB344=4,G344,0)</f>
        <v>0</v>
      </c>
      <c r="BG344" s="122">
        <f>IF(BB344=5,G344,0)</f>
        <v>0</v>
      </c>
    </row>
    <row r="345" spans="1:59">
      <c r="A345" s="154"/>
      <c r="B345" s="155"/>
      <c r="C345" s="196" t="s">
        <v>552</v>
      </c>
      <c r="D345" s="197"/>
      <c r="E345" s="156">
        <v>6.5</v>
      </c>
      <c r="F345" s="157"/>
      <c r="G345" s="158"/>
      <c r="H345" s="159"/>
      <c r="I345" s="159"/>
      <c r="J345" s="159"/>
      <c r="K345" s="159"/>
      <c r="M345" s="122" t="s">
        <v>552</v>
      </c>
      <c r="O345" s="160"/>
      <c r="Q345" s="146"/>
    </row>
    <row r="346" spans="1:59">
      <c r="A346" s="154"/>
      <c r="B346" s="155"/>
      <c r="C346" s="196" t="s">
        <v>553</v>
      </c>
      <c r="D346" s="197"/>
      <c r="E346" s="156">
        <v>13.8</v>
      </c>
      <c r="F346" s="157"/>
      <c r="G346" s="158"/>
      <c r="H346" s="159"/>
      <c r="I346" s="159"/>
      <c r="J346" s="159"/>
      <c r="K346" s="159"/>
      <c r="M346" s="122" t="s">
        <v>553</v>
      </c>
      <c r="O346" s="160"/>
      <c r="Q346" s="146"/>
    </row>
    <row r="347" spans="1:59">
      <c r="A347" s="154"/>
      <c r="B347" s="155"/>
      <c r="C347" s="196" t="s">
        <v>554</v>
      </c>
      <c r="D347" s="197"/>
      <c r="E347" s="156">
        <v>42.075000000000003</v>
      </c>
      <c r="F347" s="157"/>
      <c r="G347" s="158"/>
      <c r="H347" s="159"/>
      <c r="I347" s="159"/>
      <c r="J347" s="159"/>
      <c r="K347" s="159"/>
      <c r="M347" s="122" t="s">
        <v>554</v>
      </c>
      <c r="O347" s="160"/>
      <c r="Q347" s="146"/>
    </row>
    <row r="348" spans="1:59">
      <c r="A348" s="154"/>
      <c r="B348" s="155"/>
      <c r="C348" s="196" t="s">
        <v>555</v>
      </c>
      <c r="D348" s="197"/>
      <c r="E348" s="156">
        <v>-6.3</v>
      </c>
      <c r="F348" s="157"/>
      <c r="G348" s="158"/>
      <c r="H348" s="159"/>
      <c r="I348" s="159"/>
      <c r="J348" s="159"/>
      <c r="K348" s="159"/>
      <c r="M348" s="122" t="s">
        <v>555</v>
      </c>
      <c r="O348" s="160"/>
      <c r="Q348" s="146"/>
    </row>
    <row r="349" spans="1:59">
      <c r="A349" s="154"/>
      <c r="B349" s="155"/>
      <c r="C349" s="196" t="s">
        <v>556</v>
      </c>
      <c r="D349" s="197"/>
      <c r="E349" s="156">
        <v>5.4</v>
      </c>
      <c r="F349" s="157"/>
      <c r="G349" s="158"/>
      <c r="H349" s="159"/>
      <c r="I349" s="159"/>
      <c r="J349" s="159"/>
      <c r="K349" s="159"/>
      <c r="M349" s="122" t="s">
        <v>556</v>
      </c>
      <c r="O349" s="160"/>
      <c r="Q349" s="146"/>
    </row>
    <row r="350" spans="1:59">
      <c r="A350" s="154"/>
      <c r="B350" s="155"/>
      <c r="C350" s="196" t="s">
        <v>557</v>
      </c>
      <c r="D350" s="197"/>
      <c r="E350" s="156">
        <v>16.600000000000001</v>
      </c>
      <c r="F350" s="157"/>
      <c r="G350" s="158"/>
      <c r="H350" s="159"/>
      <c r="I350" s="159"/>
      <c r="J350" s="159"/>
      <c r="K350" s="159"/>
      <c r="M350" s="122" t="s">
        <v>557</v>
      </c>
      <c r="O350" s="160"/>
      <c r="Q350" s="146"/>
    </row>
    <row r="351" spans="1:59">
      <c r="A351" s="154"/>
      <c r="B351" s="155"/>
      <c r="C351" s="196" t="s">
        <v>558</v>
      </c>
      <c r="D351" s="197"/>
      <c r="E351" s="156">
        <v>352.95</v>
      </c>
      <c r="F351" s="157"/>
      <c r="G351" s="158"/>
      <c r="H351" s="159"/>
      <c r="I351" s="159"/>
      <c r="J351" s="159"/>
      <c r="K351" s="159"/>
      <c r="M351" s="122" t="s">
        <v>558</v>
      </c>
      <c r="O351" s="160"/>
      <c r="Q351" s="146"/>
    </row>
    <row r="352" spans="1:59">
      <c r="A352" s="154"/>
      <c r="B352" s="155"/>
      <c r="C352" s="196" t="s">
        <v>559</v>
      </c>
      <c r="D352" s="197"/>
      <c r="E352" s="156">
        <v>24.4</v>
      </c>
      <c r="F352" s="157"/>
      <c r="G352" s="158"/>
      <c r="H352" s="159"/>
      <c r="I352" s="159"/>
      <c r="J352" s="159"/>
      <c r="K352" s="159"/>
      <c r="M352" s="122" t="s">
        <v>559</v>
      </c>
      <c r="O352" s="160"/>
      <c r="Q352" s="146"/>
    </row>
    <row r="353" spans="1:59">
      <c r="A353" s="147">
        <v>142</v>
      </c>
      <c r="B353" s="148" t="s">
        <v>560</v>
      </c>
      <c r="C353" s="149" t="s">
        <v>561</v>
      </c>
      <c r="D353" s="150" t="s">
        <v>77</v>
      </c>
      <c r="E353" s="151">
        <v>24.3</v>
      </c>
      <c r="F353" s="151">
        <v>0</v>
      </c>
      <c r="G353" s="152">
        <f>E353*F353</f>
        <v>0</v>
      </c>
      <c r="H353" s="153">
        <v>0</v>
      </c>
      <c r="I353" s="153">
        <f>E353*H353</f>
        <v>0</v>
      </c>
      <c r="J353" s="153">
        <v>0</v>
      </c>
      <c r="K353" s="153">
        <f>E353*J353</f>
        <v>0</v>
      </c>
      <c r="Q353" s="146">
        <v>2</v>
      </c>
      <c r="AA353" s="122">
        <v>12</v>
      </c>
      <c r="AB353" s="122">
        <v>0</v>
      </c>
      <c r="AC353" s="122">
        <v>142</v>
      </c>
      <c r="BB353" s="122">
        <v>2</v>
      </c>
      <c r="BC353" s="122">
        <f>IF(BB353=1,G353,0)</f>
        <v>0</v>
      </c>
      <c r="BD353" s="122">
        <f>IF(BB353=2,G353,0)</f>
        <v>0</v>
      </c>
      <c r="BE353" s="122">
        <f>IF(BB353=3,G353,0)</f>
        <v>0</v>
      </c>
      <c r="BF353" s="122">
        <f>IF(BB353=4,G353,0)</f>
        <v>0</v>
      </c>
      <c r="BG353" s="122">
        <f>IF(BB353=5,G353,0)</f>
        <v>0</v>
      </c>
    </row>
    <row r="354" spans="1:59">
      <c r="A354" s="154"/>
      <c r="B354" s="155"/>
      <c r="C354" s="196" t="s">
        <v>562</v>
      </c>
      <c r="D354" s="197"/>
      <c r="E354" s="156">
        <v>24.3</v>
      </c>
      <c r="F354" s="157"/>
      <c r="G354" s="158"/>
      <c r="H354" s="159"/>
      <c r="I354" s="159"/>
      <c r="J354" s="159"/>
      <c r="K354" s="159"/>
      <c r="M354" s="122" t="s">
        <v>562</v>
      </c>
      <c r="O354" s="160"/>
      <c r="Q354" s="146"/>
    </row>
    <row r="355" spans="1:59">
      <c r="A355" s="147">
        <v>143</v>
      </c>
      <c r="B355" s="148" t="s">
        <v>563</v>
      </c>
      <c r="C355" s="149" t="s">
        <v>564</v>
      </c>
      <c r="D355" s="150" t="s">
        <v>77</v>
      </c>
      <c r="E355" s="151">
        <v>10</v>
      </c>
      <c r="F355" s="151">
        <v>0</v>
      </c>
      <c r="G355" s="152">
        <f>E355*F355</f>
        <v>0</v>
      </c>
      <c r="H355" s="153">
        <v>8.0000000000000004E-4</v>
      </c>
      <c r="I355" s="153">
        <f>E355*H355</f>
        <v>8.0000000000000002E-3</v>
      </c>
      <c r="J355" s="153">
        <v>0</v>
      </c>
      <c r="K355" s="153">
        <f>E355*J355</f>
        <v>0</v>
      </c>
      <c r="Q355" s="146">
        <v>2</v>
      </c>
      <c r="AA355" s="122">
        <v>12</v>
      </c>
      <c r="AB355" s="122">
        <v>0</v>
      </c>
      <c r="AC355" s="122">
        <v>143</v>
      </c>
      <c r="BB355" s="122">
        <v>2</v>
      </c>
      <c r="BC355" s="122">
        <f>IF(BB355=1,G355,0)</f>
        <v>0</v>
      </c>
      <c r="BD355" s="122">
        <f>IF(BB355=2,G355,0)</f>
        <v>0</v>
      </c>
      <c r="BE355" s="122">
        <f>IF(BB355=3,G355,0)</f>
        <v>0</v>
      </c>
      <c r="BF355" s="122">
        <f>IF(BB355=4,G355,0)</f>
        <v>0</v>
      </c>
      <c r="BG355" s="122">
        <f>IF(BB355=5,G355,0)</f>
        <v>0</v>
      </c>
    </row>
    <row r="356" spans="1:59">
      <c r="A356" s="154"/>
      <c r="B356" s="155"/>
      <c r="C356" s="196" t="s">
        <v>565</v>
      </c>
      <c r="D356" s="197"/>
      <c r="E356" s="156">
        <v>6.9</v>
      </c>
      <c r="F356" s="157"/>
      <c r="G356" s="158"/>
      <c r="H356" s="159"/>
      <c r="I356" s="159"/>
      <c r="J356" s="159"/>
      <c r="K356" s="159"/>
      <c r="M356" s="122" t="s">
        <v>565</v>
      </c>
      <c r="O356" s="160"/>
      <c r="Q356" s="146"/>
    </row>
    <row r="357" spans="1:59">
      <c r="A357" s="154"/>
      <c r="B357" s="155"/>
      <c r="C357" s="196" t="s">
        <v>566</v>
      </c>
      <c r="D357" s="197"/>
      <c r="E357" s="156">
        <v>3.1</v>
      </c>
      <c r="F357" s="157"/>
      <c r="G357" s="158"/>
      <c r="H357" s="159"/>
      <c r="I357" s="159"/>
      <c r="J357" s="159"/>
      <c r="K357" s="159"/>
      <c r="M357" s="122" t="s">
        <v>566</v>
      </c>
      <c r="O357" s="160"/>
      <c r="Q357" s="146"/>
    </row>
    <row r="358" spans="1:59">
      <c r="A358" s="147">
        <v>144</v>
      </c>
      <c r="B358" s="148" t="s">
        <v>567</v>
      </c>
      <c r="C358" s="149" t="s">
        <v>568</v>
      </c>
      <c r="D358" s="150" t="s">
        <v>77</v>
      </c>
      <c r="E358" s="151">
        <v>381.01440000000002</v>
      </c>
      <c r="F358" s="151">
        <v>0</v>
      </c>
      <c r="G358" s="152">
        <f>E358*F358</f>
        <v>0</v>
      </c>
      <c r="H358" s="153">
        <v>2.5000000000000001E-2</v>
      </c>
      <c r="I358" s="153">
        <f>E358*H358</f>
        <v>9.5253600000000009</v>
      </c>
      <c r="J358" s="153">
        <v>0</v>
      </c>
      <c r="K358" s="153">
        <f>E358*J358</f>
        <v>0</v>
      </c>
      <c r="Q358" s="146">
        <v>2</v>
      </c>
      <c r="AA358" s="122">
        <v>12</v>
      </c>
      <c r="AB358" s="122">
        <v>0</v>
      </c>
      <c r="AC358" s="122">
        <v>144</v>
      </c>
      <c r="BB358" s="122">
        <v>2</v>
      </c>
      <c r="BC358" s="122">
        <f>IF(BB358=1,G358,0)</f>
        <v>0</v>
      </c>
      <c r="BD358" s="122">
        <f>IF(BB358=2,G358,0)</f>
        <v>0</v>
      </c>
      <c r="BE358" s="122">
        <f>IF(BB358=3,G358,0)</f>
        <v>0</v>
      </c>
      <c r="BF358" s="122">
        <f>IF(BB358=4,G358,0)</f>
        <v>0</v>
      </c>
      <c r="BG358" s="122">
        <f>IF(BB358=5,G358,0)</f>
        <v>0</v>
      </c>
    </row>
    <row r="359" spans="1:59">
      <c r="A359" s="154"/>
      <c r="B359" s="155"/>
      <c r="C359" s="196" t="s">
        <v>569</v>
      </c>
      <c r="D359" s="197"/>
      <c r="E359" s="156">
        <v>301.93279999999999</v>
      </c>
      <c r="F359" s="157"/>
      <c r="G359" s="158"/>
      <c r="H359" s="159"/>
      <c r="I359" s="159"/>
      <c r="J359" s="159"/>
      <c r="K359" s="159"/>
      <c r="M359" s="122" t="s">
        <v>569</v>
      </c>
      <c r="O359" s="160"/>
      <c r="Q359" s="146"/>
    </row>
    <row r="360" spans="1:59">
      <c r="A360" s="154"/>
      <c r="B360" s="155"/>
      <c r="C360" s="196" t="s">
        <v>570</v>
      </c>
      <c r="D360" s="197"/>
      <c r="E360" s="156">
        <v>44.823999999999998</v>
      </c>
      <c r="F360" s="157"/>
      <c r="G360" s="158"/>
      <c r="H360" s="159"/>
      <c r="I360" s="159"/>
      <c r="J360" s="159"/>
      <c r="K360" s="159"/>
      <c r="M360" s="122" t="s">
        <v>570</v>
      </c>
      <c r="O360" s="160"/>
      <c r="Q360" s="146"/>
    </row>
    <row r="361" spans="1:59">
      <c r="A361" s="154"/>
      <c r="B361" s="155"/>
      <c r="C361" s="196" t="s">
        <v>571</v>
      </c>
      <c r="D361" s="197"/>
      <c r="E361" s="156">
        <v>34.257599999999996</v>
      </c>
      <c r="F361" s="157"/>
      <c r="G361" s="158"/>
      <c r="H361" s="159"/>
      <c r="I361" s="159"/>
      <c r="J361" s="159"/>
      <c r="K361" s="159"/>
      <c r="M361" s="122" t="s">
        <v>571</v>
      </c>
      <c r="O361" s="160"/>
      <c r="Q361" s="146"/>
    </row>
    <row r="362" spans="1:59">
      <c r="A362" s="147">
        <v>145</v>
      </c>
      <c r="B362" s="148" t="s">
        <v>572</v>
      </c>
      <c r="C362" s="149" t="s">
        <v>573</v>
      </c>
      <c r="D362" s="150" t="s">
        <v>77</v>
      </c>
      <c r="E362" s="151">
        <v>32.94</v>
      </c>
      <c r="F362" s="151">
        <v>0</v>
      </c>
      <c r="G362" s="152">
        <f>E362*F362</f>
        <v>0</v>
      </c>
      <c r="H362" s="153">
        <v>1E-3</v>
      </c>
      <c r="I362" s="153">
        <f>E362*H362</f>
        <v>3.2939999999999997E-2</v>
      </c>
      <c r="J362" s="153">
        <v>0</v>
      </c>
      <c r="K362" s="153">
        <f>E362*J362</f>
        <v>0</v>
      </c>
      <c r="Q362" s="146">
        <v>2</v>
      </c>
      <c r="AA362" s="122">
        <v>12</v>
      </c>
      <c r="AB362" s="122">
        <v>0</v>
      </c>
      <c r="AC362" s="122">
        <v>145</v>
      </c>
      <c r="BB362" s="122">
        <v>2</v>
      </c>
      <c r="BC362" s="122">
        <f>IF(BB362=1,G362,0)</f>
        <v>0</v>
      </c>
      <c r="BD362" s="122">
        <f>IF(BB362=2,G362,0)</f>
        <v>0</v>
      </c>
      <c r="BE362" s="122">
        <f>IF(BB362=3,G362,0)</f>
        <v>0</v>
      </c>
      <c r="BF362" s="122">
        <f>IF(BB362=4,G362,0)</f>
        <v>0</v>
      </c>
      <c r="BG362" s="122">
        <f>IF(BB362=5,G362,0)</f>
        <v>0</v>
      </c>
    </row>
    <row r="363" spans="1:59">
      <c r="A363" s="154"/>
      <c r="B363" s="155"/>
      <c r="C363" s="196" t="s">
        <v>574</v>
      </c>
      <c r="D363" s="197"/>
      <c r="E363" s="156">
        <v>32.94</v>
      </c>
      <c r="F363" s="157"/>
      <c r="G363" s="158"/>
      <c r="H363" s="159"/>
      <c r="I363" s="159"/>
      <c r="J363" s="159"/>
      <c r="K363" s="159"/>
      <c r="M363" s="122" t="s">
        <v>574</v>
      </c>
      <c r="O363" s="160"/>
      <c r="Q363" s="146"/>
    </row>
    <row r="364" spans="1:59">
      <c r="A364" s="147">
        <v>146</v>
      </c>
      <c r="B364" s="148" t="s">
        <v>575</v>
      </c>
      <c r="C364" s="149" t="s">
        <v>576</v>
      </c>
      <c r="D364" s="150" t="s">
        <v>124</v>
      </c>
      <c r="E364" s="151">
        <v>12.89</v>
      </c>
      <c r="F364" s="151">
        <v>0</v>
      </c>
      <c r="G364" s="152">
        <f>E364*F364</f>
        <v>0</v>
      </c>
      <c r="H364" s="153">
        <v>0</v>
      </c>
      <c r="I364" s="153">
        <f>E364*H364</f>
        <v>0</v>
      </c>
      <c r="J364" s="153">
        <v>0</v>
      </c>
      <c r="K364" s="153">
        <f>E364*J364</f>
        <v>0</v>
      </c>
      <c r="Q364" s="146">
        <v>2</v>
      </c>
      <c r="AA364" s="122">
        <v>12</v>
      </c>
      <c r="AB364" s="122">
        <v>0</v>
      </c>
      <c r="AC364" s="122">
        <v>146</v>
      </c>
      <c r="BB364" s="122">
        <v>2</v>
      </c>
      <c r="BC364" s="122">
        <f>IF(BB364=1,G364,0)</f>
        <v>0</v>
      </c>
      <c r="BD364" s="122">
        <f>IF(BB364=2,G364,0)</f>
        <v>0</v>
      </c>
      <c r="BE364" s="122">
        <f>IF(BB364=3,G364,0)</f>
        <v>0</v>
      </c>
      <c r="BF364" s="122">
        <f>IF(BB364=4,G364,0)</f>
        <v>0</v>
      </c>
      <c r="BG364" s="122">
        <f>IF(BB364=5,G364,0)</f>
        <v>0</v>
      </c>
    </row>
    <row r="365" spans="1:59">
      <c r="A365" s="161"/>
      <c r="B365" s="162" t="s">
        <v>71</v>
      </c>
      <c r="C365" s="163" t="str">
        <f>CONCATENATE(B334," ",C334)</f>
        <v>771 Podlahy z dlaždic a obklady</v>
      </c>
      <c r="D365" s="161"/>
      <c r="E365" s="164"/>
      <c r="F365" s="164"/>
      <c r="G365" s="165">
        <f>SUM(G334:G364)</f>
        <v>0</v>
      </c>
      <c r="H365" s="166"/>
      <c r="I365" s="167">
        <f>SUM(I334:I364)</f>
        <v>12.891780817000001</v>
      </c>
      <c r="J365" s="166"/>
      <c r="K365" s="167">
        <f>SUM(K334:K364)</f>
        <v>0</v>
      </c>
      <c r="Q365" s="146">
        <v>4</v>
      </c>
      <c r="BC365" s="168">
        <f>SUM(BC334:BC364)</f>
        <v>0</v>
      </c>
      <c r="BD365" s="168">
        <f>SUM(BD334:BD364)</f>
        <v>0</v>
      </c>
      <c r="BE365" s="168">
        <f>SUM(BE334:BE364)</f>
        <v>0</v>
      </c>
      <c r="BF365" s="168">
        <f>SUM(BF334:BF364)</f>
        <v>0</v>
      </c>
      <c r="BG365" s="168">
        <f>SUM(BG334:BG364)</f>
        <v>0</v>
      </c>
    </row>
    <row r="366" spans="1:59">
      <c r="A366" s="139" t="s">
        <v>69</v>
      </c>
      <c r="B366" s="140" t="s">
        <v>577</v>
      </c>
      <c r="C366" s="141" t="s">
        <v>578</v>
      </c>
      <c r="D366" s="142"/>
      <c r="E366" s="143"/>
      <c r="F366" s="143"/>
      <c r="G366" s="144"/>
      <c r="H366" s="145"/>
      <c r="I366" s="145"/>
      <c r="J366" s="145"/>
      <c r="K366" s="145"/>
      <c r="Q366" s="146">
        <v>1</v>
      </c>
    </row>
    <row r="367" spans="1:59">
      <c r="A367" s="147">
        <v>147</v>
      </c>
      <c r="B367" s="148" t="s">
        <v>579</v>
      </c>
      <c r="C367" s="149" t="s">
        <v>580</v>
      </c>
      <c r="D367" s="150" t="s">
        <v>77</v>
      </c>
      <c r="E367" s="151">
        <v>188.5</v>
      </c>
      <c r="F367" s="151">
        <v>0</v>
      </c>
      <c r="G367" s="152">
        <f>E367*F367</f>
        <v>0</v>
      </c>
      <c r="H367" s="153">
        <v>2.1000000000000001E-4</v>
      </c>
      <c r="I367" s="153">
        <f>E367*H367</f>
        <v>3.9585000000000002E-2</v>
      </c>
      <c r="J367" s="153">
        <v>0</v>
      </c>
      <c r="K367" s="153">
        <f>E367*J367</f>
        <v>0</v>
      </c>
      <c r="Q367" s="146">
        <v>2</v>
      </c>
      <c r="AA367" s="122">
        <v>12</v>
      </c>
      <c r="AB367" s="122">
        <v>0</v>
      </c>
      <c r="AC367" s="122">
        <v>147</v>
      </c>
      <c r="BB367" s="122">
        <v>2</v>
      </c>
      <c r="BC367" s="122">
        <f>IF(BB367=1,G367,0)</f>
        <v>0</v>
      </c>
      <c r="BD367" s="122">
        <f>IF(BB367=2,G367,0)</f>
        <v>0</v>
      </c>
      <c r="BE367" s="122">
        <f>IF(BB367=3,G367,0)</f>
        <v>0</v>
      </c>
      <c r="BF367" s="122">
        <f>IF(BB367=4,G367,0)</f>
        <v>0</v>
      </c>
      <c r="BG367" s="122">
        <f>IF(BB367=5,G367,0)</f>
        <v>0</v>
      </c>
    </row>
    <row r="368" spans="1:59">
      <c r="A368" s="154"/>
      <c r="B368" s="155"/>
      <c r="C368" s="196" t="s">
        <v>581</v>
      </c>
      <c r="D368" s="197"/>
      <c r="E368" s="156">
        <v>188.5</v>
      </c>
      <c r="F368" s="157"/>
      <c r="G368" s="158"/>
      <c r="H368" s="159"/>
      <c r="I368" s="159"/>
      <c r="J368" s="159"/>
      <c r="K368" s="159"/>
      <c r="M368" s="122" t="s">
        <v>581</v>
      </c>
      <c r="O368" s="160"/>
      <c r="Q368" s="146"/>
    </row>
    <row r="369" spans="1:59">
      <c r="A369" s="147">
        <v>148</v>
      </c>
      <c r="B369" s="148" t="s">
        <v>582</v>
      </c>
      <c r="C369" s="149" t="s">
        <v>583</v>
      </c>
      <c r="D369" s="150" t="s">
        <v>77</v>
      </c>
      <c r="E369" s="151">
        <v>188.5</v>
      </c>
      <c r="F369" s="151">
        <v>0</v>
      </c>
      <c r="G369" s="152">
        <f>E369*F369</f>
        <v>0</v>
      </c>
      <c r="H369" s="153">
        <v>4.5500000000000002E-3</v>
      </c>
      <c r="I369" s="153">
        <f>E369*H369</f>
        <v>0.85767500000000008</v>
      </c>
      <c r="J369" s="153">
        <v>0</v>
      </c>
      <c r="K369" s="153">
        <f>E369*J369</f>
        <v>0</v>
      </c>
      <c r="Q369" s="146">
        <v>2</v>
      </c>
      <c r="AA369" s="122">
        <v>12</v>
      </c>
      <c r="AB369" s="122">
        <v>0</v>
      </c>
      <c r="AC369" s="122">
        <v>148</v>
      </c>
      <c r="BB369" s="122">
        <v>2</v>
      </c>
      <c r="BC369" s="122">
        <f>IF(BB369=1,G369,0)</f>
        <v>0</v>
      </c>
      <c r="BD369" s="122">
        <f>IF(BB369=2,G369,0)</f>
        <v>0</v>
      </c>
      <c r="BE369" s="122">
        <f>IF(BB369=3,G369,0)</f>
        <v>0</v>
      </c>
      <c r="BF369" s="122">
        <f>IF(BB369=4,G369,0)</f>
        <v>0</v>
      </c>
      <c r="BG369" s="122">
        <f>IF(BB369=5,G369,0)</f>
        <v>0</v>
      </c>
    </row>
    <row r="370" spans="1:59">
      <c r="A370" s="154"/>
      <c r="B370" s="155"/>
      <c r="C370" s="196" t="s">
        <v>581</v>
      </c>
      <c r="D370" s="197"/>
      <c r="E370" s="156">
        <v>188.5</v>
      </c>
      <c r="F370" s="157"/>
      <c r="G370" s="158"/>
      <c r="H370" s="159"/>
      <c r="I370" s="159"/>
      <c r="J370" s="159"/>
      <c r="K370" s="159"/>
      <c r="M370" s="122" t="s">
        <v>581</v>
      </c>
      <c r="O370" s="160"/>
      <c r="Q370" s="146"/>
    </row>
    <row r="371" spans="1:59">
      <c r="A371" s="147">
        <v>149</v>
      </c>
      <c r="B371" s="148" t="s">
        <v>584</v>
      </c>
      <c r="C371" s="149" t="s">
        <v>585</v>
      </c>
      <c r="D371" s="150" t="s">
        <v>77</v>
      </c>
      <c r="E371" s="151">
        <v>9.0399999999999991</v>
      </c>
      <c r="F371" s="151">
        <v>0</v>
      </c>
      <c r="G371" s="152">
        <f>E371*F371</f>
        <v>0</v>
      </c>
      <c r="H371" s="153">
        <v>1.1E-4</v>
      </c>
      <c r="I371" s="153">
        <f>E371*H371</f>
        <v>9.9439999999999988E-4</v>
      </c>
      <c r="J371" s="153">
        <v>0</v>
      </c>
      <c r="K371" s="153">
        <f>E371*J371</f>
        <v>0</v>
      </c>
      <c r="Q371" s="146">
        <v>2</v>
      </c>
      <c r="AA371" s="122">
        <v>12</v>
      </c>
      <c r="AB371" s="122">
        <v>0</v>
      </c>
      <c r="AC371" s="122">
        <v>149</v>
      </c>
      <c r="BB371" s="122">
        <v>2</v>
      </c>
      <c r="BC371" s="122">
        <f>IF(BB371=1,G371,0)</f>
        <v>0</v>
      </c>
      <c r="BD371" s="122">
        <f>IF(BB371=2,G371,0)</f>
        <v>0</v>
      </c>
      <c r="BE371" s="122">
        <f>IF(BB371=3,G371,0)</f>
        <v>0</v>
      </c>
      <c r="BF371" s="122">
        <f>IF(BB371=4,G371,0)</f>
        <v>0</v>
      </c>
      <c r="BG371" s="122">
        <f>IF(BB371=5,G371,0)</f>
        <v>0</v>
      </c>
    </row>
    <row r="372" spans="1:59">
      <c r="A372" s="154"/>
      <c r="B372" s="155"/>
      <c r="C372" s="196" t="s">
        <v>586</v>
      </c>
      <c r="D372" s="197"/>
      <c r="E372" s="156">
        <v>5.04</v>
      </c>
      <c r="F372" s="157"/>
      <c r="G372" s="158"/>
      <c r="H372" s="159"/>
      <c r="I372" s="159"/>
      <c r="J372" s="159"/>
      <c r="K372" s="159"/>
      <c r="M372" s="122" t="s">
        <v>586</v>
      </c>
      <c r="O372" s="160"/>
      <c r="Q372" s="146"/>
    </row>
    <row r="373" spans="1:59">
      <c r="A373" s="154"/>
      <c r="B373" s="155"/>
      <c r="C373" s="196" t="s">
        <v>587</v>
      </c>
      <c r="D373" s="197"/>
      <c r="E373" s="156">
        <v>4</v>
      </c>
      <c r="F373" s="157"/>
      <c r="G373" s="158"/>
      <c r="H373" s="159"/>
      <c r="I373" s="159"/>
      <c r="J373" s="159"/>
      <c r="K373" s="159"/>
      <c r="M373" s="122" t="s">
        <v>587</v>
      </c>
      <c r="O373" s="160"/>
      <c r="Q373" s="146"/>
    </row>
    <row r="374" spans="1:59">
      <c r="A374" s="147">
        <v>150</v>
      </c>
      <c r="B374" s="148" t="s">
        <v>588</v>
      </c>
      <c r="C374" s="149" t="s">
        <v>589</v>
      </c>
      <c r="D374" s="150" t="s">
        <v>77</v>
      </c>
      <c r="E374" s="151">
        <v>188.5</v>
      </c>
      <c r="F374" s="151">
        <v>0</v>
      </c>
      <c r="G374" s="152">
        <f>E374*F374</f>
        <v>0</v>
      </c>
      <c r="H374" s="153">
        <v>0</v>
      </c>
      <c r="I374" s="153">
        <f>E374*H374</f>
        <v>0</v>
      </c>
      <c r="J374" s="153">
        <v>0</v>
      </c>
      <c r="K374" s="153">
        <f>E374*J374</f>
        <v>0</v>
      </c>
      <c r="Q374" s="146">
        <v>2</v>
      </c>
      <c r="AA374" s="122">
        <v>12</v>
      </c>
      <c r="AB374" s="122">
        <v>0</v>
      </c>
      <c r="AC374" s="122">
        <v>150</v>
      </c>
      <c r="BB374" s="122">
        <v>2</v>
      </c>
      <c r="BC374" s="122">
        <f>IF(BB374=1,G374,0)</f>
        <v>0</v>
      </c>
      <c r="BD374" s="122">
        <f>IF(BB374=2,G374,0)</f>
        <v>0</v>
      </c>
      <c r="BE374" s="122">
        <f>IF(BB374=3,G374,0)</f>
        <v>0</v>
      </c>
      <c r="BF374" s="122">
        <f>IF(BB374=4,G374,0)</f>
        <v>0</v>
      </c>
      <c r="BG374" s="122">
        <f>IF(BB374=5,G374,0)</f>
        <v>0</v>
      </c>
    </row>
    <row r="375" spans="1:59" ht="25.5">
      <c r="A375" s="147">
        <v>151</v>
      </c>
      <c r="B375" s="148" t="s">
        <v>590</v>
      </c>
      <c r="C375" s="149" t="s">
        <v>591</v>
      </c>
      <c r="D375" s="150" t="s">
        <v>77</v>
      </c>
      <c r="E375" s="151">
        <v>196.04</v>
      </c>
      <c r="F375" s="151">
        <v>0</v>
      </c>
      <c r="G375" s="152">
        <f>E375*F375</f>
        <v>0</v>
      </c>
      <c r="H375" s="153">
        <v>0.02</v>
      </c>
      <c r="I375" s="153">
        <f>E375*H375</f>
        <v>3.9207999999999998</v>
      </c>
      <c r="J375" s="153">
        <v>0</v>
      </c>
      <c r="K375" s="153">
        <f>E375*J375</f>
        <v>0</v>
      </c>
      <c r="Q375" s="146">
        <v>2</v>
      </c>
      <c r="AA375" s="122">
        <v>12</v>
      </c>
      <c r="AB375" s="122">
        <v>0</v>
      </c>
      <c r="AC375" s="122">
        <v>151</v>
      </c>
      <c r="BB375" s="122">
        <v>2</v>
      </c>
      <c r="BC375" s="122">
        <f>IF(BB375=1,G375,0)</f>
        <v>0</v>
      </c>
      <c r="BD375" s="122">
        <f>IF(BB375=2,G375,0)</f>
        <v>0</v>
      </c>
      <c r="BE375" s="122">
        <f>IF(BB375=3,G375,0)</f>
        <v>0</v>
      </c>
      <c r="BF375" s="122">
        <f>IF(BB375=4,G375,0)</f>
        <v>0</v>
      </c>
      <c r="BG375" s="122">
        <f>IF(BB375=5,G375,0)</f>
        <v>0</v>
      </c>
    </row>
    <row r="376" spans="1:59">
      <c r="A376" s="154"/>
      <c r="B376" s="155"/>
      <c r="C376" s="196" t="s">
        <v>592</v>
      </c>
      <c r="D376" s="197"/>
      <c r="E376" s="156">
        <v>196.04</v>
      </c>
      <c r="F376" s="157"/>
      <c r="G376" s="158"/>
      <c r="H376" s="159"/>
      <c r="I376" s="159"/>
      <c r="J376" s="159"/>
      <c r="K376" s="159"/>
      <c r="M376" s="122" t="s">
        <v>592</v>
      </c>
      <c r="O376" s="160"/>
      <c r="Q376" s="146"/>
    </row>
    <row r="377" spans="1:59">
      <c r="A377" s="147">
        <v>152</v>
      </c>
      <c r="B377" s="148" t="s">
        <v>593</v>
      </c>
      <c r="C377" s="149" t="s">
        <v>594</v>
      </c>
      <c r="D377" s="150" t="s">
        <v>124</v>
      </c>
      <c r="E377" s="151">
        <v>4.82</v>
      </c>
      <c r="F377" s="151">
        <v>0</v>
      </c>
      <c r="G377" s="152">
        <f>E377*F377</f>
        <v>0</v>
      </c>
      <c r="H377" s="153">
        <v>0</v>
      </c>
      <c r="I377" s="153">
        <f>E377*H377</f>
        <v>0</v>
      </c>
      <c r="J377" s="153">
        <v>0</v>
      </c>
      <c r="K377" s="153">
        <f>E377*J377</f>
        <v>0</v>
      </c>
      <c r="Q377" s="146">
        <v>2</v>
      </c>
      <c r="AA377" s="122">
        <v>12</v>
      </c>
      <c r="AB377" s="122">
        <v>0</v>
      </c>
      <c r="AC377" s="122">
        <v>152</v>
      </c>
      <c r="BB377" s="122">
        <v>2</v>
      </c>
      <c r="BC377" s="122">
        <f>IF(BB377=1,G377,0)</f>
        <v>0</v>
      </c>
      <c r="BD377" s="122">
        <f>IF(BB377=2,G377,0)</f>
        <v>0</v>
      </c>
      <c r="BE377" s="122">
        <f>IF(BB377=3,G377,0)</f>
        <v>0</v>
      </c>
      <c r="BF377" s="122">
        <f>IF(BB377=4,G377,0)</f>
        <v>0</v>
      </c>
      <c r="BG377" s="122">
        <f>IF(BB377=5,G377,0)</f>
        <v>0</v>
      </c>
    </row>
    <row r="378" spans="1:59">
      <c r="A378" s="161"/>
      <c r="B378" s="162" t="s">
        <v>71</v>
      </c>
      <c r="C378" s="163" t="str">
        <f>CONCATENATE(B366," ",C366)</f>
        <v>781 Obklady keramické</v>
      </c>
      <c r="D378" s="161"/>
      <c r="E378" s="164"/>
      <c r="F378" s="164"/>
      <c r="G378" s="165">
        <f>SUM(G366:G377)</f>
        <v>0</v>
      </c>
      <c r="H378" s="166"/>
      <c r="I378" s="167">
        <f>SUM(I366:I377)</f>
        <v>4.8190543999999997</v>
      </c>
      <c r="J378" s="166"/>
      <c r="K378" s="167">
        <f>SUM(K366:K377)</f>
        <v>0</v>
      </c>
      <c r="Q378" s="146">
        <v>4</v>
      </c>
      <c r="BC378" s="168">
        <f>SUM(BC366:BC377)</f>
        <v>0</v>
      </c>
      <c r="BD378" s="168">
        <f>SUM(BD366:BD377)</f>
        <v>0</v>
      </c>
      <c r="BE378" s="168">
        <f>SUM(BE366:BE377)</f>
        <v>0</v>
      </c>
      <c r="BF378" s="168">
        <f>SUM(BF366:BF377)</f>
        <v>0</v>
      </c>
      <c r="BG378" s="168">
        <f>SUM(BG366:BG377)</f>
        <v>0</v>
      </c>
    </row>
    <row r="379" spans="1:59">
      <c r="A379" s="139" t="s">
        <v>69</v>
      </c>
      <c r="B379" s="140" t="s">
        <v>595</v>
      </c>
      <c r="C379" s="141" t="s">
        <v>596</v>
      </c>
      <c r="D379" s="142"/>
      <c r="E379" s="143"/>
      <c r="F379" s="143"/>
      <c r="G379" s="144"/>
      <c r="H379" s="145"/>
      <c r="I379" s="145"/>
      <c r="J379" s="145"/>
      <c r="K379" s="145"/>
      <c r="Q379" s="146">
        <v>1</v>
      </c>
    </row>
    <row r="380" spans="1:59">
      <c r="A380" s="147">
        <v>153</v>
      </c>
      <c r="B380" s="148" t="s">
        <v>597</v>
      </c>
      <c r="C380" s="149" t="s">
        <v>598</v>
      </c>
      <c r="D380" s="150" t="s">
        <v>77</v>
      </c>
      <c r="E380" s="151">
        <v>802.06</v>
      </c>
      <c r="F380" s="151">
        <v>0</v>
      </c>
      <c r="G380" s="152">
        <f>E380*F380</f>
        <v>0</v>
      </c>
      <c r="H380" s="153">
        <v>2.2000000000000001E-4</v>
      </c>
      <c r="I380" s="153">
        <f>E380*H380</f>
        <v>0.1764532</v>
      </c>
      <c r="J380" s="153">
        <v>0</v>
      </c>
      <c r="K380" s="153">
        <f>E380*J380</f>
        <v>0</v>
      </c>
      <c r="Q380" s="146">
        <v>2</v>
      </c>
      <c r="AA380" s="122">
        <v>12</v>
      </c>
      <c r="AB380" s="122">
        <v>0</v>
      </c>
      <c r="AC380" s="122">
        <v>153</v>
      </c>
      <c r="BB380" s="122">
        <v>2</v>
      </c>
      <c r="BC380" s="122">
        <f>IF(BB380=1,G380,0)</f>
        <v>0</v>
      </c>
      <c r="BD380" s="122">
        <f>IF(BB380=2,G380,0)</f>
        <v>0</v>
      </c>
      <c r="BE380" s="122">
        <f>IF(BB380=3,G380,0)</f>
        <v>0</v>
      </c>
      <c r="BF380" s="122">
        <f>IF(BB380=4,G380,0)</f>
        <v>0</v>
      </c>
      <c r="BG380" s="122">
        <f>IF(BB380=5,G380,0)</f>
        <v>0</v>
      </c>
    </row>
    <row r="381" spans="1:59">
      <c r="A381" s="154"/>
      <c r="B381" s="155"/>
      <c r="C381" s="196" t="s">
        <v>599</v>
      </c>
      <c r="D381" s="197"/>
      <c r="E381" s="156">
        <v>802.06</v>
      </c>
      <c r="F381" s="157"/>
      <c r="G381" s="158"/>
      <c r="H381" s="159"/>
      <c r="I381" s="159"/>
      <c r="J381" s="159"/>
      <c r="K381" s="159"/>
      <c r="M381" s="122" t="s">
        <v>599</v>
      </c>
      <c r="O381" s="160"/>
      <c r="Q381" s="146"/>
    </row>
    <row r="382" spans="1:59">
      <c r="A382" s="161"/>
      <c r="B382" s="162" t="s">
        <v>71</v>
      </c>
      <c r="C382" s="163" t="str">
        <f>CONCATENATE(B379," ",C379)</f>
        <v>783 Nátěry</v>
      </c>
      <c r="D382" s="161"/>
      <c r="E382" s="164"/>
      <c r="F382" s="164"/>
      <c r="G382" s="165">
        <f>SUM(G379:G381)</f>
        <v>0</v>
      </c>
      <c r="H382" s="166"/>
      <c r="I382" s="167">
        <f>SUM(I379:I381)</f>
        <v>0.1764532</v>
      </c>
      <c r="J382" s="166"/>
      <c r="K382" s="167">
        <f>SUM(K379:K381)</f>
        <v>0</v>
      </c>
      <c r="Q382" s="146">
        <v>4</v>
      </c>
      <c r="BC382" s="168">
        <f>SUM(BC379:BC381)</f>
        <v>0</v>
      </c>
      <c r="BD382" s="168">
        <f>SUM(BD379:BD381)</f>
        <v>0</v>
      </c>
      <c r="BE382" s="168">
        <f>SUM(BE379:BE381)</f>
        <v>0</v>
      </c>
      <c r="BF382" s="168">
        <f>SUM(BF379:BF381)</f>
        <v>0</v>
      </c>
      <c r="BG382" s="168">
        <f>SUM(BG379:BG381)</f>
        <v>0</v>
      </c>
    </row>
    <row r="383" spans="1:59">
      <c r="A383" s="139" t="s">
        <v>69</v>
      </c>
      <c r="B383" s="140" t="s">
        <v>600</v>
      </c>
      <c r="C383" s="141" t="s">
        <v>601</v>
      </c>
      <c r="D383" s="142"/>
      <c r="E383" s="143"/>
      <c r="F383" s="143"/>
      <c r="G383" s="144"/>
      <c r="H383" s="145"/>
      <c r="I383" s="145"/>
      <c r="J383" s="145"/>
      <c r="K383" s="145"/>
      <c r="Q383" s="146">
        <v>1</v>
      </c>
    </row>
    <row r="384" spans="1:59">
      <c r="A384" s="147">
        <v>154</v>
      </c>
      <c r="B384" s="148" t="s">
        <v>602</v>
      </c>
      <c r="C384" s="149" t="s">
        <v>603</v>
      </c>
      <c r="D384" s="150" t="s">
        <v>77</v>
      </c>
      <c r="E384" s="151">
        <v>795.61249999999995</v>
      </c>
      <c r="F384" s="151">
        <v>0</v>
      </c>
      <c r="G384" s="152">
        <f>E384*F384</f>
        <v>0</v>
      </c>
      <c r="H384" s="153">
        <v>6.9999999999999994E-5</v>
      </c>
      <c r="I384" s="153">
        <f>E384*H384</f>
        <v>5.5692874999999989E-2</v>
      </c>
      <c r="J384" s="153">
        <v>0</v>
      </c>
      <c r="K384" s="153">
        <f>E384*J384</f>
        <v>0</v>
      </c>
      <c r="Q384" s="146">
        <v>2</v>
      </c>
      <c r="AA384" s="122">
        <v>12</v>
      </c>
      <c r="AB384" s="122">
        <v>0</v>
      </c>
      <c r="AC384" s="122">
        <v>154</v>
      </c>
      <c r="BB384" s="122">
        <v>2</v>
      </c>
      <c r="BC384" s="122">
        <f>IF(BB384=1,G384,0)</f>
        <v>0</v>
      </c>
      <c r="BD384" s="122">
        <f>IF(BB384=2,G384,0)</f>
        <v>0</v>
      </c>
      <c r="BE384" s="122">
        <f>IF(BB384=3,G384,0)</f>
        <v>0</v>
      </c>
      <c r="BF384" s="122">
        <f>IF(BB384=4,G384,0)</f>
        <v>0</v>
      </c>
      <c r="BG384" s="122">
        <f>IF(BB384=5,G384,0)</f>
        <v>0</v>
      </c>
    </row>
    <row r="385" spans="1:17">
      <c r="A385" s="154"/>
      <c r="B385" s="155"/>
      <c r="C385" s="196" t="s">
        <v>604</v>
      </c>
      <c r="D385" s="197"/>
      <c r="E385" s="156">
        <v>37.880000000000003</v>
      </c>
      <c r="F385" s="157"/>
      <c r="G385" s="158"/>
      <c r="H385" s="159"/>
      <c r="I385" s="159"/>
      <c r="J385" s="159"/>
      <c r="K385" s="159"/>
      <c r="M385" s="122" t="s">
        <v>604</v>
      </c>
      <c r="O385" s="160"/>
      <c r="Q385" s="146"/>
    </row>
    <row r="386" spans="1:17">
      <c r="A386" s="154"/>
      <c r="B386" s="155"/>
      <c r="C386" s="196" t="s">
        <v>605</v>
      </c>
      <c r="D386" s="197"/>
      <c r="E386" s="156">
        <v>70.765000000000001</v>
      </c>
      <c r="F386" s="157"/>
      <c r="G386" s="158"/>
      <c r="H386" s="159"/>
      <c r="I386" s="159"/>
      <c r="J386" s="159"/>
      <c r="K386" s="159"/>
      <c r="M386" s="122" t="s">
        <v>605</v>
      </c>
      <c r="O386" s="160"/>
      <c r="Q386" s="146"/>
    </row>
    <row r="387" spans="1:17">
      <c r="A387" s="154"/>
      <c r="B387" s="155"/>
      <c r="C387" s="196" t="s">
        <v>606</v>
      </c>
      <c r="D387" s="197"/>
      <c r="E387" s="156">
        <v>276.02</v>
      </c>
      <c r="F387" s="157"/>
      <c r="G387" s="158"/>
      <c r="H387" s="159"/>
      <c r="I387" s="159"/>
      <c r="J387" s="159"/>
      <c r="K387" s="159"/>
      <c r="M387" s="122" t="s">
        <v>606</v>
      </c>
      <c r="O387" s="160"/>
      <c r="Q387" s="146"/>
    </row>
    <row r="388" spans="1:17">
      <c r="A388" s="154"/>
      <c r="B388" s="155"/>
      <c r="C388" s="196" t="s">
        <v>607</v>
      </c>
      <c r="D388" s="197"/>
      <c r="E388" s="156">
        <v>19.625</v>
      </c>
      <c r="F388" s="157"/>
      <c r="G388" s="158"/>
      <c r="H388" s="159"/>
      <c r="I388" s="159"/>
      <c r="J388" s="159"/>
      <c r="K388" s="159"/>
      <c r="M388" s="122" t="s">
        <v>607</v>
      </c>
      <c r="O388" s="160"/>
      <c r="Q388" s="146"/>
    </row>
    <row r="389" spans="1:17">
      <c r="A389" s="154"/>
      <c r="B389" s="155"/>
      <c r="C389" s="196" t="s">
        <v>608</v>
      </c>
      <c r="D389" s="197"/>
      <c r="E389" s="156">
        <v>20.375</v>
      </c>
      <c r="F389" s="157"/>
      <c r="G389" s="158"/>
      <c r="H389" s="159"/>
      <c r="I389" s="159"/>
      <c r="J389" s="159"/>
      <c r="K389" s="159"/>
      <c r="M389" s="122" t="s">
        <v>608</v>
      </c>
      <c r="O389" s="160"/>
      <c r="Q389" s="146"/>
    </row>
    <row r="390" spans="1:17">
      <c r="A390" s="154"/>
      <c r="B390" s="155"/>
      <c r="C390" s="196" t="s">
        <v>609</v>
      </c>
      <c r="D390" s="197"/>
      <c r="E390" s="156">
        <v>19.827500000000001</v>
      </c>
      <c r="F390" s="157"/>
      <c r="G390" s="158"/>
      <c r="H390" s="159"/>
      <c r="I390" s="159"/>
      <c r="J390" s="159"/>
      <c r="K390" s="159"/>
      <c r="M390" s="122" t="s">
        <v>609</v>
      </c>
      <c r="O390" s="160"/>
      <c r="Q390" s="146"/>
    </row>
    <row r="391" spans="1:17">
      <c r="A391" s="154"/>
      <c r="B391" s="155"/>
      <c r="C391" s="196" t="s">
        <v>610</v>
      </c>
      <c r="D391" s="197"/>
      <c r="E391" s="156">
        <v>13.55</v>
      </c>
      <c r="F391" s="157"/>
      <c r="G391" s="158"/>
      <c r="H391" s="159"/>
      <c r="I391" s="159"/>
      <c r="J391" s="159"/>
      <c r="K391" s="159"/>
      <c r="M391" s="122" t="s">
        <v>610</v>
      </c>
      <c r="O391" s="160"/>
      <c r="Q391" s="146"/>
    </row>
    <row r="392" spans="1:17">
      <c r="A392" s="154"/>
      <c r="B392" s="155"/>
      <c r="C392" s="196" t="s">
        <v>611</v>
      </c>
      <c r="D392" s="197"/>
      <c r="E392" s="156">
        <v>20.9</v>
      </c>
      <c r="F392" s="157"/>
      <c r="G392" s="158"/>
      <c r="H392" s="159"/>
      <c r="I392" s="159"/>
      <c r="J392" s="159"/>
      <c r="K392" s="159"/>
      <c r="M392" s="122" t="s">
        <v>611</v>
      </c>
      <c r="O392" s="160"/>
      <c r="Q392" s="146"/>
    </row>
    <row r="393" spans="1:17">
      <c r="A393" s="154"/>
      <c r="B393" s="155"/>
      <c r="C393" s="196" t="s">
        <v>612</v>
      </c>
      <c r="D393" s="197"/>
      <c r="E393" s="156">
        <v>8.1875</v>
      </c>
      <c r="F393" s="157"/>
      <c r="G393" s="158"/>
      <c r="H393" s="159"/>
      <c r="I393" s="159"/>
      <c r="J393" s="159"/>
      <c r="K393" s="159"/>
      <c r="M393" s="122" t="s">
        <v>612</v>
      </c>
      <c r="O393" s="160"/>
      <c r="Q393" s="146"/>
    </row>
    <row r="394" spans="1:17">
      <c r="A394" s="154"/>
      <c r="B394" s="155"/>
      <c r="C394" s="196" t="s">
        <v>613</v>
      </c>
      <c r="D394" s="197"/>
      <c r="E394" s="156">
        <v>14.3125</v>
      </c>
      <c r="F394" s="157"/>
      <c r="G394" s="158"/>
      <c r="H394" s="159"/>
      <c r="I394" s="159"/>
      <c r="J394" s="159"/>
      <c r="K394" s="159"/>
      <c r="M394" s="122" t="s">
        <v>613</v>
      </c>
      <c r="O394" s="160"/>
      <c r="Q394" s="146"/>
    </row>
    <row r="395" spans="1:17">
      <c r="A395" s="154"/>
      <c r="B395" s="155"/>
      <c r="C395" s="196" t="s">
        <v>614</v>
      </c>
      <c r="D395" s="197"/>
      <c r="E395" s="156">
        <v>16.725000000000001</v>
      </c>
      <c r="F395" s="157"/>
      <c r="G395" s="158"/>
      <c r="H395" s="159"/>
      <c r="I395" s="159"/>
      <c r="J395" s="159"/>
      <c r="K395" s="159"/>
      <c r="M395" s="122" t="s">
        <v>614</v>
      </c>
      <c r="O395" s="160"/>
      <c r="Q395" s="146"/>
    </row>
    <row r="396" spans="1:17">
      <c r="A396" s="154"/>
      <c r="B396" s="155"/>
      <c r="C396" s="196" t="s">
        <v>615</v>
      </c>
      <c r="D396" s="197"/>
      <c r="E396" s="156">
        <v>12.0375</v>
      </c>
      <c r="F396" s="157"/>
      <c r="G396" s="158"/>
      <c r="H396" s="159"/>
      <c r="I396" s="159"/>
      <c r="J396" s="159"/>
      <c r="K396" s="159"/>
      <c r="M396" s="122" t="s">
        <v>615</v>
      </c>
      <c r="O396" s="160"/>
      <c r="Q396" s="146"/>
    </row>
    <row r="397" spans="1:17">
      <c r="A397" s="154"/>
      <c r="B397" s="155"/>
      <c r="C397" s="196" t="s">
        <v>616</v>
      </c>
      <c r="D397" s="197"/>
      <c r="E397" s="156">
        <v>19.585000000000001</v>
      </c>
      <c r="F397" s="157"/>
      <c r="G397" s="158"/>
      <c r="H397" s="159"/>
      <c r="I397" s="159"/>
      <c r="J397" s="159"/>
      <c r="K397" s="159"/>
      <c r="M397" s="122" t="s">
        <v>616</v>
      </c>
      <c r="O397" s="160"/>
      <c r="Q397" s="146"/>
    </row>
    <row r="398" spans="1:17">
      <c r="A398" s="154"/>
      <c r="B398" s="155"/>
      <c r="C398" s="196" t="s">
        <v>617</v>
      </c>
      <c r="D398" s="197"/>
      <c r="E398" s="156">
        <v>117.19</v>
      </c>
      <c r="F398" s="157"/>
      <c r="G398" s="158"/>
      <c r="H398" s="159"/>
      <c r="I398" s="159"/>
      <c r="J398" s="159"/>
      <c r="K398" s="159"/>
      <c r="M398" s="122" t="s">
        <v>617</v>
      </c>
      <c r="O398" s="160"/>
      <c r="Q398" s="146"/>
    </row>
    <row r="399" spans="1:17">
      <c r="A399" s="154"/>
      <c r="B399" s="155"/>
      <c r="C399" s="196" t="s">
        <v>618</v>
      </c>
      <c r="D399" s="197"/>
      <c r="E399" s="156">
        <v>79.302499999999995</v>
      </c>
      <c r="F399" s="157"/>
      <c r="G399" s="158"/>
      <c r="H399" s="159"/>
      <c r="I399" s="159"/>
      <c r="J399" s="159"/>
      <c r="K399" s="159"/>
      <c r="M399" s="122" t="s">
        <v>618</v>
      </c>
      <c r="O399" s="160"/>
      <c r="Q399" s="146"/>
    </row>
    <row r="400" spans="1:17">
      <c r="A400" s="154"/>
      <c r="B400" s="155"/>
      <c r="C400" s="196" t="s">
        <v>619</v>
      </c>
      <c r="D400" s="197"/>
      <c r="E400" s="156">
        <v>33.630000000000003</v>
      </c>
      <c r="F400" s="157"/>
      <c r="G400" s="158"/>
      <c r="H400" s="159"/>
      <c r="I400" s="159"/>
      <c r="J400" s="159"/>
      <c r="K400" s="159"/>
      <c r="M400" s="122" t="s">
        <v>619</v>
      </c>
      <c r="O400" s="160"/>
      <c r="Q400" s="146"/>
    </row>
    <row r="401" spans="1:59">
      <c r="A401" s="154"/>
      <c r="B401" s="155"/>
      <c r="C401" s="196" t="s">
        <v>620</v>
      </c>
      <c r="D401" s="197"/>
      <c r="E401" s="156">
        <v>15.7</v>
      </c>
      <c r="F401" s="157"/>
      <c r="G401" s="158"/>
      <c r="H401" s="159"/>
      <c r="I401" s="159"/>
      <c r="J401" s="159"/>
      <c r="K401" s="159"/>
      <c r="M401" s="122" t="s">
        <v>620</v>
      </c>
      <c r="O401" s="160"/>
      <c r="Q401" s="146"/>
    </row>
    <row r="402" spans="1:59">
      <c r="A402" s="147">
        <v>155</v>
      </c>
      <c r="B402" s="148" t="s">
        <v>621</v>
      </c>
      <c r="C402" s="149" t="s">
        <v>622</v>
      </c>
      <c r="D402" s="150" t="s">
        <v>77</v>
      </c>
      <c r="E402" s="151">
        <v>795.6</v>
      </c>
      <c r="F402" s="151">
        <v>0</v>
      </c>
      <c r="G402" s="152">
        <f>E402*F402</f>
        <v>0</v>
      </c>
      <c r="H402" s="153">
        <v>1.4999999999999999E-4</v>
      </c>
      <c r="I402" s="153">
        <f>E402*H402</f>
        <v>0.11933999999999999</v>
      </c>
      <c r="J402" s="153">
        <v>0</v>
      </c>
      <c r="K402" s="153">
        <f>E402*J402</f>
        <v>0</v>
      </c>
      <c r="Q402" s="146">
        <v>2</v>
      </c>
      <c r="AA402" s="122">
        <v>12</v>
      </c>
      <c r="AB402" s="122">
        <v>0</v>
      </c>
      <c r="AC402" s="122">
        <v>155</v>
      </c>
      <c r="BB402" s="122">
        <v>2</v>
      </c>
      <c r="BC402" s="122">
        <f>IF(BB402=1,G402,0)</f>
        <v>0</v>
      </c>
      <c r="BD402" s="122">
        <f>IF(BB402=2,G402,0)</f>
        <v>0</v>
      </c>
      <c r="BE402" s="122">
        <f>IF(BB402=3,G402,0)</f>
        <v>0</v>
      </c>
      <c r="BF402" s="122">
        <f>IF(BB402=4,G402,0)</f>
        <v>0</v>
      </c>
      <c r="BG402" s="122">
        <f>IF(BB402=5,G402,0)</f>
        <v>0</v>
      </c>
    </row>
    <row r="403" spans="1:59">
      <c r="A403" s="154"/>
      <c r="B403" s="155"/>
      <c r="C403" s="196" t="s">
        <v>623</v>
      </c>
      <c r="D403" s="197"/>
      <c r="E403" s="156">
        <v>795.6</v>
      </c>
      <c r="F403" s="157"/>
      <c r="G403" s="158"/>
      <c r="H403" s="159"/>
      <c r="I403" s="159"/>
      <c r="J403" s="159"/>
      <c r="K403" s="159"/>
      <c r="M403" s="122" t="s">
        <v>623</v>
      </c>
      <c r="O403" s="160"/>
      <c r="Q403" s="146"/>
    </row>
    <row r="404" spans="1:59">
      <c r="A404" s="161"/>
      <c r="B404" s="162" t="s">
        <v>71</v>
      </c>
      <c r="C404" s="163" t="str">
        <f>CONCATENATE(B383," ",C383)</f>
        <v>784 Malby</v>
      </c>
      <c r="D404" s="161"/>
      <c r="E404" s="164"/>
      <c r="F404" s="164"/>
      <c r="G404" s="165">
        <f>SUM(G383:G403)</f>
        <v>0</v>
      </c>
      <c r="H404" s="166"/>
      <c r="I404" s="167">
        <f>SUM(I383:I403)</f>
        <v>0.17503287499999998</v>
      </c>
      <c r="J404" s="166"/>
      <c r="K404" s="167">
        <f>SUM(K383:K403)</f>
        <v>0</v>
      </c>
      <c r="Q404" s="146">
        <v>4</v>
      </c>
      <c r="BC404" s="168">
        <f>SUM(BC383:BC403)</f>
        <v>0</v>
      </c>
      <c r="BD404" s="168">
        <f>SUM(BD383:BD403)</f>
        <v>0</v>
      </c>
      <c r="BE404" s="168">
        <f>SUM(BE383:BE403)</f>
        <v>0</v>
      </c>
      <c r="BF404" s="168">
        <f>SUM(BF383:BF403)</f>
        <v>0</v>
      </c>
      <c r="BG404" s="168">
        <f>SUM(BG383:BG403)</f>
        <v>0</v>
      </c>
    </row>
    <row r="405" spans="1:59">
      <c r="E405" s="122"/>
    </row>
    <row r="406" spans="1:59">
      <c r="E406" s="122"/>
    </row>
    <row r="407" spans="1:59">
      <c r="E407" s="122"/>
    </row>
    <row r="408" spans="1:59">
      <c r="E408" s="122"/>
    </row>
    <row r="409" spans="1:59">
      <c r="E409" s="122"/>
    </row>
    <row r="410" spans="1:59">
      <c r="E410" s="122"/>
    </row>
    <row r="411" spans="1:59">
      <c r="E411" s="122"/>
    </row>
    <row r="412" spans="1:59">
      <c r="E412" s="122"/>
    </row>
    <row r="413" spans="1:59">
      <c r="E413" s="122"/>
    </row>
    <row r="414" spans="1:59">
      <c r="E414" s="122"/>
    </row>
    <row r="415" spans="1:59">
      <c r="E415" s="122"/>
    </row>
    <row r="416" spans="1:59">
      <c r="E416" s="122"/>
    </row>
    <row r="417" spans="1:7">
      <c r="E417" s="122"/>
    </row>
    <row r="418" spans="1:7">
      <c r="E418" s="122"/>
    </row>
    <row r="419" spans="1:7">
      <c r="E419" s="122"/>
    </row>
    <row r="420" spans="1:7">
      <c r="E420" s="122"/>
    </row>
    <row r="421" spans="1:7">
      <c r="E421" s="122"/>
    </row>
    <row r="422" spans="1:7">
      <c r="E422" s="122"/>
    </row>
    <row r="423" spans="1:7">
      <c r="E423" s="122"/>
    </row>
    <row r="424" spans="1:7">
      <c r="E424" s="122"/>
    </row>
    <row r="425" spans="1:7">
      <c r="E425" s="122"/>
    </row>
    <row r="426" spans="1:7">
      <c r="E426" s="122"/>
    </row>
    <row r="427" spans="1:7">
      <c r="E427" s="122"/>
    </row>
    <row r="428" spans="1:7">
      <c r="A428" s="169"/>
      <c r="B428" s="169"/>
      <c r="C428" s="169"/>
      <c r="D428" s="169"/>
      <c r="E428" s="169"/>
      <c r="F428" s="169"/>
      <c r="G428" s="169"/>
    </row>
    <row r="429" spans="1:7">
      <c r="A429" s="169"/>
      <c r="B429" s="169"/>
      <c r="C429" s="169"/>
      <c r="D429" s="169"/>
      <c r="E429" s="169"/>
      <c r="F429" s="169"/>
      <c r="G429" s="169"/>
    </row>
    <row r="430" spans="1:7">
      <c r="A430" s="169"/>
      <c r="B430" s="169"/>
      <c r="C430" s="169"/>
      <c r="D430" s="169"/>
      <c r="E430" s="169"/>
      <c r="F430" s="169"/>
      <c r="G430" s="169"/>
    </row>
    <row r="431" spans="1:7">
      <c r="A431" s="169"/>
      <c r="B431" s="169"/>
      <c r="C431" s="169"/>
      <c r="D431" s="169"/>
      <c r="E431" s="169"/>
      <c r="F431" s="169"/>
      <c r="G431" s="169"/>
    </row>
    <row r="432" spans="1:7">
      <c r="E432" s="122"/>
    </row>
    <row r="433" spans="5:5">
      <c r="E433" s="122"/>
    </row>
    <row r="434" spans="5:5">
      <c r="E434" s="122"/>
    </row>
    <row r="435" spans="5:5">
      <c r="E435" s="122"/>
    </row>
    <row r="436" spans="5:5">
      <c r="E436" s="122"/>
    </row>
    <row r="437" spans="5:5">
      <c r="E437" s="122"/>
    </row>
    <row r="438" spans="5:5">
      <c r="E438" s="122"/>
    </row>
    <row r="439" spans="5:5">
      <c r="E439" s="122"/>
    </row>
    <row r="440" spans="5:5">
      <c r="E440" s="122"/>
    </row>
    <row r="441" spans="5:5">
      <c r="E441" s="122"/>
    </row>
    <row r="442" spans="5:5">
      <c r="E442" s="122"/>
    </row>
    <row r="443" spans="5:5">
      <c r="E443" s="122"/>
    </row>
    <row r="444" spans="5:5">
      <c r="E444" s="122"/>
    </row>
    <row r="445" spans="5:5">
      <c r="E445" s="122"/>
    </row>
    <row r="446" spans="5:5">
      <c r="E446" s="122"/>
    </row>
    <row r="447" spans="5:5">
      <c r="E447" s="122"/>
    </row>
    <row r="448" spans="5:5">
      <c r="E448" s="122"/>
    </row>
    <row r="449" spans="1:7">
      <c r="E449" s="122"/>
    </row>
    <row r="450" spans="1:7">
      <c r="E450" s="122"/>
    </row>
    <row r="451" spans="1:7">
      <c r="E451" s="122"/>
    </row>
    <row r="452" spans="1:7">
      <c r="E452" s="122"/>
    </row>
    <row r="453" spans="1:7">
      <c r="E453" s="122"/>
    </row>
    <row r="454" spans="1:7">
      <c r="E454" s="122"/>
    </row>
    <row r="455" spans="1:7">
      <c r="E455" s="122"/>
    </row>
    <row r="456" spans="1:7">
      <c r="E456" s="122"/>
    </row>
    <row r="457" spans="1:7">
      <c r="A457" s="170"/>
      <c r="B457" s="170"/>
    </row>
    <row r="458" spans="1:7">
      <c r="A458" s="169"/>
      <c r="B458" s="169"/>
      <c r="C458" s="172"/>
      <c r="D458" s="172"/>
      <c r="E458" s="173"/>
      <c r="F458" s="172"/>
      <c r="G458" s="174"/>
    </row>
    <row r="459" spans="1:7">
      <c r="A459" s="175"/>
      <c r="B459" s="175"/>
      <c r="C459" s="169"/>
      <c r="D459" s="169"/>
      <c r="E459" s="176"/>
      <c r="F459" s="169"/>
      <c r="G459" s="169"/>
    </row>
    <row r="460" spans="1:7">
      <c r="A460" s="169"/>
      <c r="B460" s="169"/>
      <c r="C460" s="169"/>
      <c r="D460" s="169"/>
      <c r="E460" s="176"/>
      <c r="F460" s="169"/>
      <c r="G460" s="169"/>
    </row>
    <row r="461" spans="1:7">
      <c r="A461" s="169"/>
      <c r="B461" s="169"/>
      <c r="C461" s="169"/>
      <c r="D461" s="169"/>
      <c r="E461" s="176"/>
      <c r="F461" s="169"/>
      <c r="G461" s="169"/>
    </row>
    <row r="462" spans="1:7">
      <c r="A462" s="169"/>
      <c r="B462" s="169"/>
      <c r="C462" s="169"/>
      <c r="D462" s="169"/>
      <c r="E462" s="176"/>
      <c r="F462" s="169"/>
      <c r="G462" s="169"/>
    </row>
    <row r="463" spans="1:7">
      <c r="A463" s="169"/>
      <c r="B463" s="169"/>
      <c r="C463" s="169"/>
      <c r="D463" s="169"/>
      <c r="E463" s="176"/>
      <c r="F463" s="169"/>
      <c r="G463" s="169"/>
    </row>
    <row r="464" spans="1:7">
      <c r="A464" s="169"/>
      <c r="B464" s="169"/>
      <c r="C464" s="169"/>
      <c r="D464" s="169"/>
      <c r="E464" s="176"/>
      <c r="F464" s="169"/>
      <c r="G464" s="169"/>
    </row>
    <row r="465" spans="1:7">
      <c r="A465" s="169"/>
      <c r="B465" s="169"/>
      <c r="C465" s="169"/>
      <c r="D465" s="169"/>
      <c r="E465" s="176"/>
      <c r="F465" s="169"/>
      <c r="G465" s="169"/>
    </row>
    <row r="466" spans="1:7">
      <c r="A466" s="169"/>
      <c r="B466" s="169"/>
      <c r="C466" s="169"/>
      <c r="D466" s="169"/>
      <c r="E466" s="176"/>
      <c r="F466" s="169"/>
      <c r="G466" s="169"/>
    </row>
    <row r="467" spans="1:7">
      <c r="A467" s="169"/>
      <c r="B467" s="169"/>
      <c r="C467" s="169"/>
      <c r="D467" s="169"/>
      <c r="E467" s="176"/>
      <c r="F467" s="169"/>
      <c r="G467" s="169"/>
    </row>
    <row r="468" spans="1:7">
      <c r="A468" s="169"/>
      <c r="B468" s="169"/>
      <c r="C468" s="169"/>
      <c r="D468" s="169"/>
      <c r="E468" s="176"/>
      <c r="F468" s="169"/>
      <c r="G468" s="169"/>
    </row>
    <row r="469" spans="1:7">
      <c r="A469" s="169"/>
      <c r="B469" s="169"/>
      <c r="C469" s="169"/>
      <c r="D469" s="169"/>
      <c r="E469" s="176"/>
      <c r="F469" s="169"/>
      <c r="G469" s="169"/>
    </row>
    <row r="470" spans="1:7">
      <c r="A470" s="169"/>
      <c r="B470" s="169"/>
      <c r="C470" s="169"/>
      <c r="D470" s="169"/>
      <c r="E470" s="176"/>
      <c r="F470" s="169"/>
      <c r="G470" s="169"/>
    </row>
    <row r="471" spans="1:7">
      <c r="A471" s="169"/>
      <c r="B471" s="169"/>
      <c r="C471" s="169"/>
      <c r="D471" s="169"/>
      <c r="E471" s="176"/>
      <c r="F471" s="169"/>
      <c r="G471" s="169"/>
    </row>
  </sheetData>
  <mergeCells count="205">
    <mergeCell ref="A1:I1"/>
    <mergeCell ref="A3:B3"/>
    <mergeCell ref="A4:B4"/>
    <mergeCell ref="G4:I4"/>
    <mergeCell ref="C9:D9"/>
    <mergeCell ref="C22:D22"/>
    <mergeCell ref="C23:D23"/>
    <mergeCell ref="C24:D24"/>
    <mergeCell ref="C25:D25"/>
    <mergeCell ref="C27:D27"/>
    <mergeCell ref="C28:D28"/>
    <mergeCell ref="C13:D13"/>
    <mergeCell ref="C14:D14"/>
    <mergeCell ref="C16:D16"/>
    <mergeCell ref="C17:D17"/>
    <mergeCell ref="C18:D18"/>
    <mergeCell ref="C19:D19"/>
    <mergeCell ref="C20:D20"/>
    <mergeCell ref="C21:D21"/>
    <mergeCell ref="C36:D36"/>
    <mergeCell ref="C37:D37"/>
    <mergeCell ref="C38:D38"/>
    <mergeCell ref="C40:D40"/>
    <mergeCell ref="C41:D41"/>
    <mergeCell ref="C43:D43"/>
    <mergeCell ref="C29:D29"/>
    <mergeCell ref="C30:D30"/>
    <mergeCell ref="C31:D31"/>
    <mergeCell ref="C32:D32"/>
    <mergeCell ref="C33:D33"/>
    <mergeCell ref="C35:D35"/>
    <mergeCell ref="C55:D55"/>
    <mergeCell ref="C58:D58"/>
    <mergeCell ref="C60:D60"/>
    <mergeCell ref="C63:D63"/>
    <mergeCell ref="C65:D65"/>
    <mergeCell ref="C67:D67"/>
    <mergeCell ref="C44:D44"/>
    <mergeCell ref="C46:D46"/>
    <mergeCell ref="C48:D48"/>
    <mergeCell ref="C50:D50"/>
    <mergeCell ref="C51:D51"/>
    <mergeCell ref="C53:D53"/>
    <mergeCell ref="C92:D92"/>
    <mergeCell ref="C94:D94"/>
    <mergeCell ref="C95:D95"/>
    <mergeCell ref="C96:D96"/>
    <mergeCell ref="C98:D98"/>
    <mergeCell ref="C100:D100"/>
    <mergeCell ref="C69:D69"/>
    <mergeCell ref="C74:D74"/>
    <mergeCell ref="C82:D82"/>
    <mergeCell ref="C84:D84"/>
    <mergeCell ref="C85:D85"/>
    <mergeCell ref="C87:D87"/>
    <mergeCell ref="C88:D88"/>
    <mergeCell ref="C90:D90"/>
    <mergeCell ref="C111:D111"/>
    <mergeCell ref="C112:D112"/>
    <mergeCell ref="C117:D117"/>
    <mergeCell ref="C118:D118"/>
    <mergeCell ref="C119:D119"/>
    <mergeCell ref="C120:D120"/>
    <mergeCell ref="C121:D121"/>
    <mergeCell ref="C122:D122"/>
    <mergeCell ref="C101:D101"/>
    <mergeCell ref="C103:D103"/>
    <mergeCell ref="C104:D104"/>
    <mergeCell ref="C105:D105"/>
    <mergeCell ref="C107:D107"/>
    <mergeCell ref="C109:D109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41:D141"/>
    <mergeCell ref="C143:D143"/>
    <mergeCell ref="C144:D144"/>
    <mergeCell ref="C145:D145"/>
    <mergeCell ref="C146:D146"/>
    <mergeCell ref="C147:D147"/>
    <mergeCell ref="C135:D135"/>
    <mergeCell ref="C136:D136"/>
    <mergeCell ref="C137:D137"/>
    <mergeCell ref="C138:D138"/>
    <mergeCell ref="C139:D139"/>
    <mergeCell ref="C140:D140"/>
    <mergeCell ref="C154:D154"/>
    <mergeCell ref="C156:D156"/>
    <mergeCell ref="C158:D158"/>
    <mergeCell ref="C159:D159"/>
    <mergeCell ref="C161:D161"/>
    <mergeCell ref="C148:D148"/>
    <mergeCell ref="C149:D149"/>
    <mergeCell ref="C150:D150"/>
    <mergeCell ref="C151:D151"/>
    <mergeCell ref="C152:D152"/>
    <mergeCell ref="C153:D153"/>
    <mergeCell ref="C179:D179"/>
    <mergeCell ref="C181:D181"/>
    <mergeCell ref="C183:D183"/>
    <mergeCell ref="C184:D184"/>
    <mergeCell ref="C186:D186"/>
    <mergeCell ref="C187:D187"/>
    <mergeCell ref="C189:D189"/>
    <mergeCell ref="C165:D165"/>
    <mergeCell ref="C166:D166"/>
    <mergeCell ref="C167:D167"/>
    <mergeCell ref="C168:D168"/>
    <mergeCell ref="C169:D169"/>
    <mergeCell ref="C171:D171"/>
    <mergeCell ref="C172:D172"/>
    <mergeCell ref="C173:D173"/>
    <mergeCell ref="C175:D175"/>
    <mergeCell ref="C219:D219"/>
    <mergeCell ref="C221:D221"/>
    <mergeCell ref="C226:D226"/>
    <mergeCell ref="C228:D228"/>
    <mergeCell ref="C230:D230"/>
    <mergeCell ref="C232:D232"/>
    <mergeCell ref="C234:D234"/>
    <mergeCell ref="C209:D209"/>
    <mergeCell ref="C198:D198"/>
    <mergeCell ref="C200:D200"/>
    <mergeCell ref="C202:D202"/>
    <mergeCell ref="C251:D251"/>
    <mergeCell ref="C255:D255"/>
    <mergeCell ref="C257:D257"/>
    <mergeCell ref="C259:D259"/>
    <mergeCell ref="C261:D261"/>
    <mergeCell ref="C263:D263"/>
    <mergeCell ref="C266:D266"/>
    <mergeCell ref="C267:D267"/>
    <mergeCell ref="C236:D236"/>
    <mergeCell ref="C238:D238"/>
    <mergeCell ref="C240:D240"/>
    <mergeCell ref="C242:D242"/>
    <mergeCell ref="C244:D244"/>
    <mergeCell ref="C246:D246"/>
    <mergeCell ref="C289:D289"/>
    <mergeCell ref="C290:D290"/>
    <mergeCell ref="C292:D292"/>
    <mergeCell ref="C294:D294"/>
    <mergeCell ref="C299:D299"/>
    <mergeCell ref="C269:D269"/>
    <mergeCell ref="C274:D274"/>
    <mergeCell ref="C279:D279"/>
    <mergeCell ref="C281:D281"/>
    <mergeCell ref="C283:D283"/>
    <mergeCell ref="C336:D336"/>
    <mergeCell ref="C337:D337"/>
    <mergeCell ref="C339:D339"/>
    <mergeCell ref="C341:D341"/>
    <mergeCell ref="C342:D342"/>
    <mergeCell ref="C343:D343"/>
    <mergeCell ref="C345:D345"/>
    <mergeCell ref="C346:D346"/>
    <mergeCell ref="C324:D324"/>
    <mergeCell ref="C326:D326"/>
    <mergeCell ref="C329:D329"/>
    <mergeCell ref="C354:D354"/>
    <mergeCell ref="C356:D356"/>
    <mergeCell ref="C357:D357"/>
    <mergeCell ref="C359:D359"/>
    <mergeCell ref="C360:D360"/>
    <mergeCell ref="C361:D361"/>
    <mergeCell ref="C347:D347"/>
    <mergeCell ref="C348:D348"/>
    <mergeCell ref="C349:D349"/>
    <mergeCell ref="C350:D350"/>
    <mergeCell ref="C351:D351"/>
    <mergeCell ref="C352:D352"/>
    <mergeCell ref="C381:D381"/>
    <mergeCell ref="C385:D385"/>
    <mergeCell ref="C386:D386"/>
    <mergeCell ref="C387:D387"/>
    <mergeCell ref="C388:D388"/>
    <mergeCell ref="C389:D389"/>
    <mergeCell ref="C363:D363"/>
    <mergeCell ref="C368:D368"/>
    <mergeCell ref="C370:D370"/>
    <mergeCell ref="C372:D372"/>
    <mergeCell ref="C373:D373"/>
    <mergeCell ref="C376:D376"/>
    <mergeCell ref="C403:D403"/>
    <mergeCell ref="C396:D396"/>
    <mergeCell ref="C397:D397"/>
    <mergeCell ref="C398:D398"/>
    <mergeCell ref="C399:D399"/>
    <mergeCell ref="C400:D400"/>
    <mergeCell ref="C401:D401"/>
    <mergeCell ref="C390:D390"/>
    <mergeCell ref="C391:D391"/>
    <mergeCell ref="C392:D392"/>
    <mergeCell ref="C393:D393"/>
    <mergeCell ref="C394:D394"/>
    <mergeCell ref="C395:D395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kd6OhuR8003D8OrsHlKgm8TttKU=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lZwcg9NfWLiznA9ddxIa6KaKZ6kFXIef4rH7Ou4y4U7sMVRSOYX8eIeCylCWS5dVZyto30hm
    JyWkmpirXV7wAFTuGOEJ+1mtINlp6C3uuPmMzKzo85GeQhiLMR4QuGc7Kgzk+lsolw2fWtxE
    J9dytZhI195BGaC54s2z2XBVmw7iynCtIpjgbdQoUm4EDps+7s0UEpT40xgyFuQahbqM9jv9
    hoy8yQlfPpuB2ITxg1mtlPmH6YiMbSbjPvRtZN2yvUVEaWJnVDv5ZMwBz2xq+fgZeQVLux8D
    eDfo10Lat27fNbeDBzWwzvIboeFrCd74UXJtUS1nohY/4hDAosVwUw==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MyCczDV5nDumeyRNI6sT1fmvJdo=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26BeaZwgMOCvkhqKs0ctEY/60kg=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XFl88MT3tYesfx2fC7uDabzBU+U=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3roGdekYARbwHKQFEgl5xbZH9Kc=</DigestValue>
      </Reference>
      <Reference URI="/xl/sharedStrings.xml?ContentType=application/vnd.openxmlformats-officedocument.spreadsheetml.sharedStrings+xml">
        <DigestMethod Algorithm="http://www.w3.org/2000/09/xmldsig#sha1"/>
        <DigestValue>6Agm0zthQ0gkTg7QvTbPdYWb0Ag=</DigestValue>
      </Reference>
      <Reference URI="/xl/styles.xml?ContentType=application/vnd.openxmlformats-officedocument.spreadsheetml.styles+xml">
        <DigestMethod Algorithm="http://www.w3.org/2000/09/xmldsig#sha1"/>
        <DigestValue>kTrTf0Lp5Z68646vRytBxYrDFrI=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8UwStg95cnbaEhmX7pTp5Xu9Prk=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8WqtX2xNUhXHHKVdkWgYbYcFi2k=</DigestValue>
      </Reference>
      <Reference URI="/xl/worksheets/sheet2.xml?ContentType=application/vnd.openxmlformats-officedocument.spreadsheetml.worksheet+xml">
        <DigestMethod Algorithm="http://www.w3.org/2000/09/xmldsig#sha1"/>
        <DigestValue>lY4tGhnsKhT8oaoff77rarNf3mA=</DigestValue>
      </Reference>
      <Reference URI="/xl/worksheets/sheet3.xml?ContentType=application/vnd.openxmlformats-officedocument.spreadsheetml.worksheet+xml">
        <DigestMethod Algorithm="http://www.w3.org/2000/09/xmldsig#sha1"/>
        <DigestValue>RovTTFTMKZrzAgtiPEsyrqPU3yw=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2015-01-26T12:22:58Z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elpodpis</cp:lastModifiedBy>
  <dcterms:created xsi:type="dcterms:W3CDTF">2015-01-21T13:46:46Z</dcterms:created>
  <dcterms:modified xsi:type="dcterms:W3CDTF">2015-01-26T12:22:58Z</dcterms:modified>
</cp:coreProperties>
</file>